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1\Cuenta Publica 2021\2° Trimestre\"/>
    </mc:Choice>
  </mc:AlternateContent>
  <bookViews>
    <workbookView xWindow="0" yWindow="0" windowWidth="28800" windowHeight="12135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D28" i="9" s="1"/>
  <c r="D29" i="9"/>
  <c r="G29" i="9" s="1"/>
  <c r="F28" i="9"/>
  <c r="E28" i="9"/>
  <c r="C28" i="9"/>
  <c r="C21" i="9" s="1"/>
  <c r="B28" i="9"/>
  <c r="B21" i="9" s="1"/>
  <c r="D26" i="9"/>
  <c r="G26" i="9" s="1"/>
  <c r="D25" i="9"/>
  <c r="G25" i="9" s="1"/>
  <c r="G24" i="9" s="1"/>
  <c r="F24" i="9"/>
  <c r="E24" i="9"/>
  <c r="E21" i="9" s="1"/>
  <c r="D24" i="9"/>
  <c r="C24" i="9"/>
  <c r="B24" i="9"/>
  <c r="D23" i="9"/>
  <c r="G23" i="9" s="1"/>
  <c r="D22" i="9"/>
  <c r="F21" i="9"/>
  <c r="D19" i="9"/>
  <c r="G19" i="9" s="1"/>
  <c r="D18" i="9"/>
  <c r="D16" i="9" s="1"/>
  <c r="D17" i="9"/>
  <c r="G17" i="9" s="1"/>
  <c r="F16" i="9"/>
  <c r="E16" i="9"/>
  <c r="C16" i="9"/>
  <c r="B16" i="9"/>
  <c r="D15" i="9"/>
  <c r="G15" i="9" s="1"/>
  <c r="D14" i="9"/>
  <c r="G14" i="9" s="1"/>
  <c r="D13" i="9"/>
  <c r="D12" i="9" s="1"/>
  <c r="F12" i="9"/>
  <c r="F9" i="9" s="1"/>
  <c r="F33" i="9" s="1"/>
  <c r="E12" i="9"/>
  <c r="C12" i="9"/>
  <c r="C9" i="9" s="1"/>
  <c r="B12" i="9"/>
  <c r="B9" i="9" s="1"/>
  <c r="B33" i="9" s="1"/>
  <c r="D11" i="9"/>
  <c r="G11" i="9" s="1"/>
  <c r="D10" i="9"/>
  <c r="D9" i="9" s="1"/>
  <c r="E9" i="9"/>
  <c r="E33" i="9" s="1"/>
  <c r="D75" i="8"/>
  <c r="G75" i="8" s="1"/>
  <c r="D74" i="8"/>
  <c r="G74" i="8" s="1"/>
  <c r="G73" i="8"/>
  <c r="D73" i="8"/>
  <c r="G72" i="8"/>
  <c r="G71" i="8" s="1"/>
  <c r="D72" i="8"/>
  <c r="F71" i="8"/>
  <c r="E71" i="8"/>
  <c r="D71" i="8"/>
  <c r="C71" i="8"/>
  <c r="B71" i="8"/>
  <c r="G70" i="8"/>
  <c r="D70" i="8"/>
  <c r="D69" i="8"/>
  <c r="G69" i="8" s="1"/>
  <c r="D68" i="8"/>
  <c r="G68" i="8" s="1"/>
  <c r="G67" i="8"/>
  <c r="D67" i="8"/>
  <c r="G66" i="8"/>
  <c r="D66" i="8"/>
  <c r="D65" i="8"/>
  <c r="G65" i="8" s="1"/>
  <c r="D64" i="8"/>
  <c r="G64" i="8" s="1"/>
  <c r="G63" i="8"/>
  <c r="D63" i="8"/>
  <c r="G62" i="8"/>
  <c r="G61" i="8" s="1"/>
  <c r="D62" i="8"/>
  <c r="F61" i="8"/>
  <c r="E61" i="8"/>
  <c r="D61" i="8"/>
  <c r="C61" i="8"/>
  <c r="B61" i="8"/>
  <c r="G60" i="8"/>
  <c r="D60" i="8"/>
  <c r="D59" i="8"/>
  <c r="G59" i="8" s="1"/>
  <c r="D58" i="8"/>
  <c r="G58" i="8" s="1"/>
  <c r="G57" i="8"/>
  <c r="D57" i="8"/>
  <c r="G56" i="8"/>
  <c r="D56" i="8"/>
  <c r="D55" i="8"/>
  <c r="G55" i="8" s="1"/>
  <c r="D54" i="8"/>
  <c r="G54" i="8" s="1"/>
  <c r="G53" i="8" s="1"/>
  <c r="F53" i="8"/>
  <c r="E53" i="8"/>
  <c r="C53" i="8"/>
  <c r="B53" i="8"/>
  <c r="D52" i="8"/>
  <c r="G52" i="8" s="1"/>
  <c r="G51" i="8"/>
  <c r="D51" i="8"/>
  <c r="G50" i="8"/>
  <c r="D50" i="8"/>
  <c r="D49" i="8"/>
  <c r="G49" i="8" s="1"/>
  <c r="D48" i="8"/>
  <c r="G48" i="8" s="1"/>
  <c r="G47" i="8"/>
  <c r="D47" i="8"/>
  <c r="G46" i="8"/>
  <c r="D46" i="8"/>
  <c r="D45" i="8"/>
  <c r="D44" i="8" s="1"/>
  <c r="F44" i="8"/>
  <c r="F43" i="8" s="1"/>
  <c r="E44" i="8"/>
  <c r="E43" i="8" s="1"/>
  <c r="C44" i="8"/>
  <c r="B44" i="8"/>
  <c r="B43" i="8" s="1"/>
  <c r="C43" i="8"/>
  <c r="G41" i="8"/>
  <c r="D41" i="8"/>
  <c r="D40" i="8"/>
  <c r="G40" i="8" s="1"/>
  <c r="D39" i="8"/>
  <c r="G39" i="8" s="1"/>
  <c r="G38" i="8"/>
  <c r="D38" i="8"/>
  <c r="F37" i="8"/>
  <c r="E37" i="8"/>
  <c r="C37" i="8"/>
  <c r="B37" i="8"/>
  <c r="G36" i="8"/>
  <c r="D36" i="8"/>
  <c r="G35" i="8"/>
  <c r="D35" i="8"/>
  <c r="D34" i="8"/>
  <c r="G34" i="8" s="1"/>
  <c r="D33" i="8"/>
  <c r="G33" i="8" s="1"/>
  <c r="G32" i="8"/>
  <c r="D32" i="8"/>
  <c r="G31" i="8"/>
  <c r="D31" i="8"/>
  <c r="D30" i="8"/>
  <c r="G30" i="8" s="1"/>
  <c r="D29" i="8"/>
  <c r="G29" i="8" s="1"/>
  <c r="G28" i="8"/>
  <c r="D28" i="8"/>
  <c r="F27" i="8"/>
  <c r="E27" i="8"/>
  <c r="C27" i="8"/>
  <c r="B27" i="8"/>
  <c r="G26" i="8"/>
  <c r="D26" i="8"/>
  <c r="G25" i="8"/>
  <c r="D25" i="8"/>
  <c r="D24" i="8"/>
  <c r="G24" i="8" s="1"/>
  <c r="D23" i="8"/>
  <c r="G23" i="8" s="1"/>
  <c r="G22" i="8"/>
  <c r="D22" i="8"/>
  <c r="G21" i="8"/>
  <c r="D21" i="8"/>
  <c r="D20" i="8"/>
  <c r="D19" i="8" s="1"/>
  <c r="F19" i="8"/>
  <c r="E19" i="8"/>
  <c r="C19" i="8"/>
  <c r="B19" i="8"/>
  <c r="D18" i="8"/>
  <c r="G18" i="8" s="1"/>
  <c r="D17" i="8"/>
  <c r="G17" i="8" s="1"/>
  <c r="G16" i="8"/>
  <c r="D16" i="8"/>
  <c r="G15" i="8"/>
  <c r="D15" i="8"/>
  <c r="D14" i="8"/>
  <c r="G14" i="8" s="1"/>
  <c r="D13" i="8"/>
  <c r="G13" i="8" s="1"/>
  <c r="G12" i="8"/>
  <c r="D12" i="8"/>
  <c r="G11" i="8"/>
  <c r="D11" i="8"/>
  <c r="F10" i="8"/>
  <c r="F9" i="8" s="1"/>
  <c r="F77" i="8" s="1"/>
  <c r="E10" i="8"/>
  <c r="E9" i="8" s="1"/>
  <c r="E77" i="8" s="1"/>
  <c r="D10" i="8"/>
  <c r="C10" i="8"/>
  <c r="C9" i="8" s="1"/>
  <c r="C77" i="8" s="1"/>
  <c r="B10" i="8"/>
  <c r="B9" i="8"/>
  <c r="D28" i="7"/>
  <c r="G28" i="7" s="1"/>
  <c r="G27" i="7"/>
  <c r="D27" i="7"/>
  <c r="D26" i="7"/>
  <c r="G26" i="7" s="1"/>
  <c r="D25" i="7"/>
  <c r="G25" i="7" s="1"/>
  <c r="D24" i="7"/>
  <c r="G24" i="7" s="1"/>
  <c r="G23" i="7"/>
  <c r="D23" i="7"/>
  <c r="D22" i="7"/>
  <c r="G22" i="7" s="1"/>
  <c r="D21" i="7"/>
  <c r="G21" i="7" s="1"/>
  <c r="D20" i="7"/>
  <c r="D19" i="7" s="1"/>
  <c r="F19" i="7"/>
  <c r="E19" i="7"/>
  <c r="C19" i="7"/>
  <c r="B19" i="7"/>
  <c r="D17" i="7"/>
  <c r="G17" i="7" s="1"/>
  <c r="G16" i="7"/>
  <c r="D16" i="7"/>
  <c r="D15" i="7"/>
  <c r="G15" i="7" s="1"/>
  <c r="D14" i="7"/>
  <c r="G14" i="7" s="1"/>
  <c r="D13" i="7"/>
  <c r="G13" i="7" s="1"/>
  <c r="G12" i="7"/>
  <c r="D12" i="7"/>
  <c r="D11" i="7"/>
  <c r="G11" i="7" s="1"/>
  <c r="D10" i="7"/>
  <c r="D9" i="7" s="1"/>
  <c r="F9" i="7"/>
  <c r="F29" i="7" s="1"/>
  <c r="E9" i="7"/>
  <c r="E29" i="7" s="1"/>
  <c r="C9" i="7"/>
  <c r="C29" i="7" s="1"/>
  <c r="B9" i="7"/>
  <c r="B29" i="7" s="1"/>
  <c r="D29" i="7" s="1"/>
  <c r="G29" i="7" s="1"/>
  <c r="D21" i="9" l="1"/>
  <c r="D33" i="9" s="1"/>
  <c r="C33" i="9"/>
  <c r="G10" i="9"/>
  <c r="G18" i="9"/>
  <c r="G16" i="9" s="1"/>
  <c r="G30" i="9"/>
  <c r="G28" i="9" s="1"/>
  <c r="G13" i="9"/>
  <c r="G12" i="9" s="1"/>
  <c r="G22" i="9"/>
  <c r="G10" i="8"/>
  <c r="B77" i="8"/>
  <c r="G37" i="8"/>
  <c r="D43" i="8"/>
  <c r="D9" i="8"/>
  <c r="D77" i="8" s="1"/>
  <c r="G27" i="8"/>
  <c r="G20" i="8"/>
  <c r="G19" i="8" s="1"/>
  <c r="G45" i="8"/>
  <c r="G44" i="8" s="1"/>
  <c r="G43" i="8" s="1"/>
  <c r="D27" i="8"/>
  <c r="D37" i="8"/>
  <c r="D53" i="8"/>
  <c r="G20" i="7"/>
  <c r="G19" i="7" s="1"/>
  <c r="G10" i="7"/>
  <c r="G9" i="7" s="1"/>
  <c r="E38" i="1"/>
  <c r="E31" i="1"/>
  <c r="E27" i="1"/>
  <c r="E23" i="1"/>
  <c r="E19" i="1"/>
  <c r="E9" i="1"/>
  <c r="G9" i="9" l="1"/>
  <c r="G21" i="9"/>
  <c r="G9" i="8"/>
  <c r="G77" i="8" s="1"/>
  <c r="C41" i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G33" i="9" l="1"/>
  <c r="C47" i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<sst xmlns="http://schemas.openxmlformats.org/spreadsheetml/2006/main" count="1040" uniqueCount="768">
  <si>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</si>
  <si>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</si>
  <si>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</si>
  <si>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</si>
  <si>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</si>
  <si>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</si>
  <si>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</si>
  <si>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</si>
  <si>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</si>
  <si>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</si>
  <si>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</si>
  <si>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</si>
  <si>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</si>
  <si>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</si>
  <si>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</si>
  <si>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</si>
  <si>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</si>
  <si>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</si>
  <si>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</si>
  <si>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</si>
  <si>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</si>
  <si>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</si>
  <si>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</si>
  <si>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</si>
  <si>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</si>
  <si>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</si>
  <si>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</si>
  <si>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</si>
  <si>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</si>
  <si>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</si>
  <si>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</si>
  <si>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</si>
  <si>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</si>
  <si>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</si>
  <si>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</si>
  <si>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</si>
  <si>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</si>
  <si>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</si>
  <si>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</si>
  <si>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</si>
  <si>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</si>
  <si>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</si>
  <si>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</si>
  <si>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</si>
  <si>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</si>
  <si>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</si>
  <si>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</si>
  <si>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</si>
  <si>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</si>
  <si>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</si>
  <si>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</si>
  <si>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</si>
  <si>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</si>
  <si>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</si>
  <si>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</si>
  <si>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</si>
  <si>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</si>
  <si>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</si>
  <si>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</si>
  <si>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</si>
  <si>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</si>
  <si>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</si>
  <si>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</si>
  <si>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</si>
  <si>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</si>
  <si>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</si>
  <si>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</si>
  <si>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</si>
  <si>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</si>
  <si>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</si>
  <si>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</si>
  <si>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</si>
  <si>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</si>
  <si>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</si>
  <si>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</si>
  <si>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</si>
  <si>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</si>
  <si>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</si>
  <si>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</si>
  <si>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</si>
  <si>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</si>
  <si>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</si>
  <si>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</si>
  <si>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</si>
  <si>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</si>
  <si>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</si>
  <si>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</si>
  <si>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</si>
  <si>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</si>
  <si>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</si>
  <si>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</si>
  <si>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</si>
  <si>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</si>
  <si>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</si>
  <si>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</si>
  <si>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</si>
  <si>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</si>
  <si>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</si>
  <si>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</si>
  <si>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</si>
  <si>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</si>
  <si>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</si>
  <si>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</si>
  <si>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</si>
  <si>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</si>
  <si>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</si>
  <si>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</si>
  <si>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</si>
  <si>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</si>
  <si>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</si>
  <si>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</si>
  <si>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</si>
  <si>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</si>
  <si>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</si>
  <si>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</si>
  <si>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</si>
  <si>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</si>
  <si>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</si>
  <si>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</si>
  <si>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</si>
  <si>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</si>
  <si>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</si>
  <si>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</si>
  <si>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2020 y al 30 de Junio de 2021</t>
  </si>
  <si>
    <t>Formato 2 Informe Analítico de la Deuda Pública y Otros Pasivos - LDF</t>
  </si>
  <si>
    <t>Informe Analítico de la Deuda Pública y Otros Pasivos - LDF</t>
  </si>
  <si>
    <t>Al 31 de Diciembre de 2020 y al 30 de Junio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</si>
  <si>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</si>
  <si>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</si>
  <si>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</si>
  <si>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</si>
  <si>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</si>
  <si>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</si>
  <si>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</si>
  <si>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</si>
  <si>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</si>
  <si>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</si>
  <si>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</si>
  <si>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</si>
  <si>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</si>
  <si>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</si>
  <si>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</si>
  <si>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</si>
  <si>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</si>
  <si>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</si>
  <si>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</si>
  <si>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</si>
  <si>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</si>
  <si>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</si>
  <si>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</si>
  <si>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</si>
  <si>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</si>
  <si>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</si>
  <si>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</si>
  <si>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</si>
  <si>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</si>
  <si>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</si>
  <si>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</si>
  <si>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</si>
  <si>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</si>
  <si>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</si>
  <si>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</si>
  <si>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</si>
  <si>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</si>
  <si>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</si>
  <si>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</si>
  <si>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</si>
  <si>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</si>
  <si>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</si>
  <si>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</si>
  <si>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</si>
  <si>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</si>
  <si>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</si>
  <si>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</si>
  <si>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</si>
  <si>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</si>
  <si>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</si>
  <si>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</si>
  <si>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</si>
  <si>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</si>
  <si>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</si>
  <si>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</si>
  <si>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</si>
  <si>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</si>
  <si>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</si>
  <si>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</si>
  <si>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</si>
  <si>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</si>
  <si>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</si>
  <si>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</si>
  <si>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</si>
  <si>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</si>
  <si>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</si>
  <si>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</si>
  <si>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</si>
  <si>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</si>
  <si>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</si>
  <si>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</si>
  <si>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</si>
  <si>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</si>
  <si>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</si>
  <si>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</si>
  <si>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</si>
  <si>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</si>
  <si>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</si>
  <si>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</si>
  <si>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</si>
  <si>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</si>
  <si>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</si>
  <si>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</si>
  <si>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</si>
  <si>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</si>
  <si>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</si>
  <si>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</si>
  <si>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</si>
  <si>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</si>
  <si>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</si>
  <si>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</si>
  <si>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</si>
  <si>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</si>
  <si>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</si>
  <si>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</si>
  <si>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</si>
  <si>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</si>
  <si>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</si>
  <si>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</si>
  <si>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</si>
  <si>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</si>
  <si>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</si>
  <si>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</si>
  <si>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</si>
  <si>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</si>
  <si>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</si>
  <si>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</si>
  <si>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</si>
  <si>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</si>
  <si>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</si>
  <si>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</si>
  <si>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</si>
  <si>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</si>
  <si>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</si>
  <si>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</si>
  <si>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</si>
  <si>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</si>
  <si>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</si>
  <si>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</si>
  <si>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</si>
  <si>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</si>
  <si>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</si>
  <si>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</si>
  <si>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</si>
  <si>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</si>
  <si>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</si>
  <si>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</si>
  <si>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</si>
  <si>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</si>
  <si>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</si>
  <si>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</si>
  <si>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</si>
  <si>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</si>
  <si>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</si>
  <si>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</si>
  <si>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</si>
  <si>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</si>
  <si>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</si>
  <si>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</si>
  <si>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</si>
  <si>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</si>
  <si>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</si>
  <si>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</si>
  <si>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</si>
  <si>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</si>
  <si>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</si>
  <si>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</si>
  <si>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</si>
  <si>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</si>
  <si>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</si>
  <si>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</si>
  <si>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</si>
  <si>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</si>
  <si>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</si>
  <si>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</si>
  <si>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</si>
  <si>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</si>
  <si>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</si>
  <si>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</si>
  <si>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</si>
  <si>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</si>
  <si>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</si>
  <si>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</si>
  <si>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</si>
  <si>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</si>
  <si>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</si>
  <si>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</si>
  <si>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</si>
  <si>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</si>
  <si>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</si>
  <si>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</si>
  <si>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</si>
  <si>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</si>
  <si>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</si>
  <si>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</si>
  <si>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</si>
  <si>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</si>
  <si>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</si>
  <si>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</si>
  <si>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</si>
  <si>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</si>
  <si>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</si>
  <si>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</si>
  <si>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</si>
  <si>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</si>
  <si>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</si>
  <si>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</si>
  <si>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</si>
  <si>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</si>
  <si>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</si>
  <si>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</si>
  <si>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</si>
  <si>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</si>
  <si>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</si>
  <si>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</si>
  <si>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</si>
  <si>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</si>
  <si>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</si>
  <si>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</si>
  <si>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</si>
  <si>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</si>
  <si>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</si>
  <si>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</si>
  <si>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</si>
  <si>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</si>
  <si>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</si>
  <si>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</si>
  <si>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</si>
  <si>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</si>
  <si>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</si>
  <si>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</si>
  <si>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</si>
  <si>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</si>
  <si>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</si>
  <si>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</si>
  <si>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</si>
  <si>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</si>
  <si>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</si>
  <si>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</si>
  <si>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</si>
  <si>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</si>
  <si>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</si>
  <si>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</si>
  <si>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</si>
  <si>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</si>
  <si>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</si>
  <si>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</si>
  <si>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</si>
  <si>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</si>
  <si>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</si>
  <si>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</si>
  <si>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</si>
  <si>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</si>
  <si>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</si>
  <si>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</si>
  <si>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</si>
  <si>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</si>
  <si>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</si>
  <si>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</si>
  <si>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</si>
  <si>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</si>
  <si>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</si>
  <si>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</si>
  <si>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</si>
  <si>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</si>
  <si>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</si>
  <si>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</si>
  <si>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</si>
  <si>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</si>
  <si>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</si>
  <si>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</si>
  <si>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</si>
  <si>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</si>
  <si>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</si>
  <si>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</si>
  <si>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</si>
  <si>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</si>
  <si>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</si>
  <si>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</si>
  <si>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</si>
  <si>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</si>
  <si>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</si>
  <si>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</si>
  <si>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</si>
  <si>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</si>
  <si>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</si>
  <si>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</si>
  <si>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</si>
  <si>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</si>
  <si>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</si>
  <si>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</si>
  <si>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</si>
  <si>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</si>
  <si>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</si>
  <si>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</si>
  <si>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</si>
  <si>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</si>
  <si>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</si>
  <si>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</si>
  <si>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</si>
  <si>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</si>
  <si>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</si>
  <si>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</si>
  <si>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</si>
  <si>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</si>
  <si>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</si>
  <si>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</si>
  <si>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</si>
  <si>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</si>
  <si>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</si>
  <si>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</si>
  <si>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</si>
  <si>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</si>
  <si>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</si>
  <si>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</si>
  <si>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</si>
  <si>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</si>
  <si>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</si>
  <si>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</si>
  <si>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</si>
  <si>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</si>
  <si>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</si>
  <si>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</si>
  <si>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</si>
  <si>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</si>
  <si>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</si>
  <si>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</si>
  <si>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</si>
  <si>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</si>
  <si>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</si>
  <si>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</si>
  <si>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</si>
  <si>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</si>
  <si>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</si>
  <si>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</si>
  <si>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</si>
  <si>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</si>
  <si>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</si>
  <si>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</si>
  <si>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</si>
  <si>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</si>
  <si>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</si>
  <si>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</si>
  <si>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</si>
  <si>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</si>
  <si>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</si>
  <si>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</si>
  <si>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</si>
  <si>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</si>
  <si>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</si>
  <si>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</si>
  <si>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</si>
  <si>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</si>
  <si>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</si>
  <si>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</si>
  <si>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</si>
  <si>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</si>
  <si>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</si>
  <si>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</si>
  <si>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</si>
  <si>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</si>
  <si>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</si>
  <si>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</si>
  <si>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</si>
  <si>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</si>
  <si>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</si>
  <si>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</si>
  <si>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</si>
  <si>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</si>
  <si>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</si>
  <si>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</si>
  <si>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</si>
  <si>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</si>
  <si>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</si>
  <si>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</si>
  <si>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</si>
  <si>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</si>
  <si>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</si>
  <si>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</si>
  <si>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</si>
  <si>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</si>
  <si>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</si>
  <si>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</si>
  <si>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</si>
  <si>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</si>
  <si>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</si>
  <si>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</si>
  <si>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</si>
  <si>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</si>
  <si>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</si>
  <si>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</si>
  <si>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</si>
  <si>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</si>
  <si>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</si>
  <si>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</si>
  <si>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</si>
  <si>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</si>
  <si>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</si>
  <si>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</si>
  <si>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</si>
  <si>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</si>
  <si>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</si>
  <si>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</si>
  <si>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</si>
  <si>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</si>
  <si>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</si>
  <si>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</si>
  <si>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</si>
  <si>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</si>
  <si>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</si>
  <si>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</si>
  <si>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</si>
  <si>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</si>
  <si>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</si>
  <si>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</si>
  <si>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</si>
  <si>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</si>
  <si>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</si>
  <si>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</si>
  <si>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</si>
  <si>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</si>
  <si>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</si>
  <si>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</si>
  <si>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</si>
  <si>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</si>
  <si>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</si>
  <si>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</si>
  <si>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</si>
  <si>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</si>
  <si>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</si>
  <si>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</si>
  <si>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</si>
  <si>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</si>
  <si>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</si>
  <si>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</si>
  <si>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</si>
  <si>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</si>
  <si>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</si>
  <si>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</si>
  <si>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</si>
  <si>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</si>
  <si>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</si>
  <si>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</si>
  <si>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</si>
  <si>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</si>
  <si>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</si>
  <si>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</si>
  <si>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</si>
  <si>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</si>
  <si>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</si>
  <si>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</si>
  <si>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</si>
  <si>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</si>
  <si>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</si>
  <si>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</si>
  <si>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</si>
  <si>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</si>
  <si>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</si>
  <si>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</si>
  <si>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</si>
  <si>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</si>
  <si>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</si>
  <si>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</si>
  <si>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</si>
  <si>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</si>
  <si>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</si>
  <si>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</si>
  <si>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</si>
  <si>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</si>
  <si>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</si>
  <si>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</si>
  <si>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</si>
  <si>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</si>
  <si>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</si>
  <si>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</si>
  <si>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</si>
  <si>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</si>
  <si>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</si>
  <si>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</si>
  <si>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</si>
  <si>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</si>
  <si>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</si>
  <si>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</si>
  <si>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</si>
  <si>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</si>
  <si>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</si>
  <si>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</si>
  <si>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</si>
  <si>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</si>
  <si>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</si>
  <si>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</si>
  <si>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</si>
  <si>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</si>
  <si>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</si>
  <si>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</si>
  <si>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</si>
  <si>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</si>
  <si>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</si>
  <si>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</si>
  <si>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</si>
  <si>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</si>
  <si>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</si>
  <si>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</si>
  <si>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</si>
  <si>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</si>
  <si>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</si>
  <si>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</si>
  <si>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</si>
  <si>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</si>
  <si>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</si>
  <si>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</si>
  <si>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</si>
  <si>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</si>
  <si>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</si>
  <si>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</si>
  <si>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</si>
  <si>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</si>
  <si>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</si>
  <si>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</si>
  <si>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</si>
  <si>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</si>
  <si>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</si>
  <si>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</si>
  <si>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</si>
  <si>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</si>
  <si>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</si>
  <si>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</si>
  <si>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</si>
  <si>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</si>
  <si>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</si>
  <si>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</si>
  <si>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</si>
  <si>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</si>
  <si>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</si>
  <si>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</si>
  <si>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</si>
  <si>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</si>
  <si>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</si>
  <si>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</si>
  <si>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</si>
  <si>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</si>
  <si>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</si>
  <si>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</si>
  <si>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</si>
  <si>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</si>
  <si>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</si>
  <si>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</si>
  <si>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</si>
  <si>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</si>
  <si>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</si>
  <si>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</si>
  <si>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</si>
  <si>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</si>
  <si>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</si>
  <si>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</si>
  <si>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</si>
  <si>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</si>
  <si>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</si>
  <si>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</si>
  <si>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</si>
  <si>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</si>
  <si>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</si>
  <si>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</si>
  <si>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</si>
  <si>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</si>
  <si>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</si>
  <si>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</si>
  <si>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</si>
  <si>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</si>
  <si>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</si>
  <si>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</si>
  <si>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</si>
  <si>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</si>
  <si>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</si>
  <si>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</si>
  <si>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2016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</si>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</sst>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4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2" applyFont="1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2" xfId="1" applyFont="1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7" fillId="0" borderId="5" xfId="3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horizontal="left" indent="6"/>
    </xf>
    <xf numFmtId="0" fontId="1" fillId="0" borderId="15" xfId="0" applyFont="1" applyFill="1" applyBorder="1" applyAlignment="1">
      <alignment horizontal="left" vertical="center" indent="3"/>
    </xf>
    <xf numFmtId="0" fontId="0" fillId="0" borderId="0" xfId="0" applyBorder="1"/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>
      <alignment horizontal="left" indent="3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/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43" fontId="0" fillId="0" borderId="12" xfId="6" applyFont="1" applyFill="1" applyBorder="1" applyAlignment="1" applyProtection="1">
      <alignment vertical="center"/>
      <protection locked="0"/>
    </xf>
    <xf numFmtId="43" fontId="3" fillId="0" borderId="12" xfId="6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ont="1" applyFill="1" applyBorder="1" applyAlignment="1">
      <alignment horizontal="left" vertical="center" wrapText="1" indent="3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" fontId="0" fillId="0" borderId="6" xfId="0" applyNumberFormat="1" applyFill="1" applyBorder="1"/>
    <xf numFmtId="4" fontId="0" fillId="0" borderId="0" xfId="0" applyNumberFormat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Border="1"/>
    <xf numFmtId="0" fontId="0" fillId="0" borderId="12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Border="1"/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ill="1" applyBorder="1" applyAlignment="1">
      <alignment horizontal="left" vertical="center" wrapText="1" indent="6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3" fontId="0" fillId="0" borderId="0" xfId="0" applyNumberFormat="1"/>
  </cellXfs>
  <cellStyles count="7">
    <cellStyle name="Millares" xfId="1" builtinId="3"/>
    <cellStyle name="Millares 2" xfId="2"/>
    <cellStyle name="Millares 2 2" xfId="6"/>
    <cellStyle name="Millares 3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zoomScaleNormal="100" workbookViewId="0">
      <selection activeCell="D9" sqref="D9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92.140625" style="19" bestFit="1" customWidth="1"/>
    <col min="5" max="5" width="20" customWidth="1"/>
    <col min="6" max="6" width="20.7109375" customWidth="1"/>
  </cols>
  <sheetData>
    <row r="1" spans="1:6" s="1" customFormat="1" ht="37.5" customHeight="1">
      <c r="A1" s="309" t="s">
        <v>0</v>
      </c>
      <c r="B1" s="309"/>
      <c r="C1" s="309"/>
      <c r="D1" s="309"/>
      <c r="E1" s="309"/>
      <c r="F1" s="309"/>
    </row>
    <row r="2" spans="1:6">
      <c r="A2" s="310" t="s">
        <v>122</v>
      </c>
      <c r="B2" s="311"/>
      <c r="C2" s="311"/>
      <c r="D2" s="311"/>
      <c r="E2" s="311"/>
      <c r="F2" s="312"/>
    </row>
    <row r="3" spans="1:6">
      <c r="A3" s="313" t="s">
        <v>1</v>
      </c>
      <c r="B3" s="314"/>
      <c r="C3" s="314"/>
      <c r="D3" s="314"/>
      <c r="E3" s="314"/>
      <c r="F3" s="315"/>
    </row>
    <row r="4" spans="1:6">
      <c r="A4" s="316" t="s">
        <v>123</v>
      </c>
      <c r="B4" s="317"/>
      <c r="C4" s="317"/>
      <c r="D4" s="317"/>
      <c r="E4" s="317"/>
      <c r="F4" s="318"/>
    </row>
    <row r="5" spans="1:6">
      <c r="A5" s="319" t="s">
        <v>2</v>
      </c>
      <c r="B5" s="320"/>
      <c r="C5" s="320"/>
      <c r="D5" s="320"/>
      <c r="E5" s="320"/>
      <c r="F5" s="321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83420707.840000004</v>
      </c>
      <c r="C9" s="32">
        <f>SUM(C10:C16)</f>
        <v>49499327.150000006</v>
      </c>
      <c r="D9" s="20" t="s">
        <v>10</v>
      </c>
      <c r="E9" s="32">
        <f>SUM(E10:E18)</f>
        <v>28695581.68</v>
      </c>
      <c r="F9" s="32">
        <f>SUM(F10:F18)</f>
        <v>19740862.48</v>
      </c>
    </row>
    <row r="10" spans="1:6">
      <c r="A10" s="14" t="s">
        <v>11</v>
      </c>
      <c r="B10" s="35">
        <v>-1747.12</v>
      </c>
      <c r="C10" s="35">
        <v>-1747.12</v>
      </c>
      <c r="D10" s="21" t="s">
        <v>12</v>
      </c>
      <c r="E10" s="35">
        <v>206.7</v>
      </c>
      <c r="F10" s="35">
        <v>3295740.52</v>
      </c>
    </row>
    <row r="11" spans="1:6">
      <c r="A11" s="14" t="s">
        <v>13</v>
      </c>
      <c r="B11" s="35">
        <v>68271392.390000001</v>
      </c>
      <c r="C11" s="35">
        <v>38946584.270000003</v>
      </c>
      <c r="D11" s="21" t="s">
        <v>14</v>
      </c>
      <c r="E11" s="35">
        <v>9608413.1500000004</v>
      </c>
      <c r="F11" s="35">
        <v>3256051.28</v>
      </c>
    </row>
    <row r="12" spans="1:6">
      <c r="A12" s="14" t="s">
        <v>15</v>
      </c>
      <c r="B12" s="32"/>
      <c r="C12" s="32"/>
      <c r="D12" s="21" t="s">
        <v>16</v>
      </c>
      <c r="E12" s="35">
        <v>9111903.8800000008</v>
      </c>
      <c r="F12" s="35">
        <v>780195.81</v>
      </c>
    </row>
    <row r="13" spans="1:6">
      <c r="A13" s="14" t="s">
        <v>17</v>
      </c>
      <c r="B13" s="35">
        <v>47836.55</v>
      </c>
      <c r="C13" s="35">
        <v>44213.35</v>
      </c>
      <c r="D13" s="21" t="s">
        <v>18</v>
      </c>
      <c r="E13" s="32"/>
      <c r="F13" s="32"/>
    </row>
    <row r="14" spans="1:6">
      <c r="A14" s="14" t="s">
        <v>19</v>
      </c>
      <c r="B14" s="35">
        <v>11733169.470000001</v>
      </c>
      <c r="C14" s="35">
        <v>7698656.0499999998</v>
      </c>
      <c r="D14" s="21" t="s">
        <v>20</v>
      </c>
      <c r="E14" s="35">
        <v>0</v>
      </c>
      <c r="F14" s="35">
        <v>797.8</v>
      </c>
    </row>
    <row r="15" spans="1:6">
      <c r="A15" s="14" t="s">
        <v>21</v>
      </c>
      <c r="B15" s="35">
        <v>3269943.15</v>
      </c>
      <c r="C15" s="35">
        <v>2711507.2</v>
      </c>
      <c r="D15" s="21" t="s">
        <v>22</v>
      </c>
      <c r="E15" s="32"/>
      <c r="F15" s="32"/>
    </row>
    <row r="16" spans="1:6">
      <c r="A16" s="14" t="s">
        <v>23</v>
      </c>
      <c r="B16" s="35">
        <v>100113.4</v>
      </c>
      <c r="C16" s="35">
        <v>100113.4</v>
      </c>
      <c r="D16" s="21" t="s">
        <v>24</v>
      </c>
      <c r="E16" s="35">
        <v>-211350.25</v>
      </c>
      <c r="F16" s="35">
        <v>2861933.11</v>
      </c>
    </row>
    <row r="17" spans="1:6">
      <c r="A17" s="13" t="s">
        <v>25</v>
      </c>
      <c r="B17" s="32">
        <f>SUM(B18:B24)</f>
        <v>19050990.300000001</v>
      </c>
      <c r="C17" s="32">
        <f>SUM(C18:C24)</f>
        <v>11299462.959999999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10186408.199999999</v>
      </c>
      <c r="F18" s="35">
        <v>9546143.9600000009</v>
      </c>
    </row>
    <row r="19" spans="1:6">
      <c r="A19" s="15" t="s">
        <v>29</v>
      </c>
      <c r="B19" s="35">
        <v>4591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6091069.4800000004</v>
      </c>
      <c r="C20" s="35">
        <v>2477697.92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849093.86</v>
      </c>
      <c r="C21" s="35">
        <v>-1629503.68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18500</v>
      </c>
      <c r="C22" s="35">
        <v>-4233.7299999999996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1591134</v>
      </c>
      <c r="F23" s="32">
        <f>F24+F25</f>
        <v>0</v>
      </c>
    </row>
    <row r="24" spans="1:6">
      <c r="A24" s="15" t="s">
        <v>39</v>
      </c>
      <c r="B24" s="35">
        <v>12087735.960000001</v>
      </c>
      <c r="C24" s="35">
        <v>10450911.449999999</v>
      </c>
      <c r="D24" s="21" t="s">
        <v>40</v>
      </c>
      <c r="E24" s="35">
        <v>1591134</v>
      </c>
      <c r="F24" s="35">
        <v>0</v>
      </c>
    </row>
    <row r="25" spans="1:6">
      <c r="A25" s="13" t="s">
        <v>41</v>
      </c>
      <c r="B25" s="32">
        <f>SUM(B26:B30)</f>
        <v>22967973.620000001</v>
      </c>
      <c r="C25" s="32">
        <f>SUM(C26:C30)</f>
        <v>4779595.88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22967973.620000001</v>
      </c>
      <c r="C29" s="35">
        <v>4779595.88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1139344.94</v>
      </c>
      <c r="C37" s="35">
        <v>1152832.27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126579016.7</v>
      </c>
      <c r="C47" s="34">
        <f>C9+C17+C25+C31+C37+C38+C41</f>
        <v>66731218.260000013</v>
      </c>
      <c r="D47" s="23" t="s">
        <v>84</v>
      </c>
      <c r="E47" s="34">
        <f>E9+E19+E23+E26+E27+E31+E38+E42</f>
        <v>30286715.68</v>
      </c>
      <c r="F47" s="34">
        <f>F9+F19+F23+F26+F27+F31+F38+F42</f>
        <v>19740862.48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942297284.40999997</v>
      </c>
      <c r="C52" s="35">
        <v>924530449.84000003</v>
      </c>
      <c r="D52" s="20" t="s">
        <v>92</v>
      </c>
      <c r="E52" s="35">
        <v>18705571.010000002</v>
      </c>
      <c r="F52" s="35">
        <v>21887839.010000002</v>
      </c>
    </row>
    <row r="53" spans="1:6">
      <c r="A53" s="13" t="s">
        <v>93</v>
      </c>
      <c r="B53" s="35">
        <v>143899083.69</v>
      </c>
      <c r="C53" s="35">
        <v>138116206.30000001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3476719.12</v>
      </c>
      <c r="C54" s="35">
        <v>3308553.99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-167138218.93000001</v>
      </c>
      <c r="C55" s="35">
        <v>-167142440.62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42591979.030000001</v>
      </c>
      <c r="C56" s="35">
        <v>39893656.399999999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18705571.010000002</v>
      </c>
      <c r="F57" s="34">
        <f>SUM(F50:F55)</f>
        <v>21887839.010000002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48992286.689999998</v>
      </c>
      <c r="F59" s="34">
        <f>F47+F57</f>
        <v>41628701.490000002</v>
      </c>
    </row>
    <row r="60" spans="1:6">
      <c r="A60" s="16" t="s">
        <v>104</v>
      </c>
      <c r="B60" s="34">
        <f>SUM(B50:B58)</f>
        <v>965126847.31999969</v>
      </c>
      <c r="C60" s="34">
        <f>SUM(C50:C58)</f>
        <v>938706425.91000009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1091705864.0199997</v>
      </c>
      <c r="C62" s="34">
        <f>SUM(C47+C60)</f>
        <v>1005437644.1700001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135745763.65000001</v>
      </c>
      <c r="F63" s="32">
        <f>SUM(F64:F66)</f>
        <v>134777749.69</v>
      </c>
    </row>
    <row r="64" spans="1:6">
      <c r="A64" s="11"/>
      <c r="B64" s="30"/>
      <c r="C64" s="30"/>
      <c r="D64" s="27" t="s">
        <v>108</v>
      </c>
      <c r="E64" s="35">
        <v>135745763.65000001</v>
      </c>
      <c r="F64" s="35">
        <v>134777749.69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906967813.67999995</v>
      </c>
      <c r="F68" s="32">
        <f>SUM(F69:F73)</f>
        <v>829031192.99000001</v>
      </c>
    </row>
    <row r="69" spans="1:6">
      <c r="A69" s="17"/>
      <c r="B69" s="30"/>
      <c r="C69" s="30"/>
      <c r="D69" s="27" t="s">
        <v>112</v>
      </c>
      <c r="E69" s="35">
        <v>98012337.75</v>
      </c>
      <c r="F69" s="35">
        <v>25933546.530000001</v>
      </c>
    </row>
    <row r="70" spans="1:6">
      <c r="A70" s="17"/>
      <c r="B70" s="30"/>
      <c r="C70" s="30"/>
      <c r="D70" s="27" t="s">
        <v>113</v>
      </c>
      <c r="E70" s="35">
        <v>808955475.92999995</v>
      </c>
      <c r="F70" s="35">
        <v>803097646.46000004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1042713577.3299999</v>
      </c>
      <c r="F79" s="34">
        <f>F63+F68+F75</f>
        <v>963808942.68000007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1091705864.02</v>
      </c>
      <c r="F81" s="34">
        <f>F59+F79</f>
        <v>1005437644.1700001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9" sqref="A9"/>
    </sheetView>
  </sheetViews>
  <sheetFormatPr baseColWidth="10" defaultRowHeight="15"/>
  <cols>
    <col min="1" max="1" width="73.42578125" bestFit="1" customWidth="1"/>
    <col min="2" max="7" width="23.5703125" customWidth="1"/>
  </cols>
  <sheetData>
    <row r="1" spans="1:7" ht="21">
      <c r="A1" s="327" t="s">
        <v>638</v>
      </c>
      <c r="B1" s="327"/>
      <c r="C1" s="327"/>
      <c r="D1" s="327"/>
      <c r="E1" s="327"/>
      <c r="F1" s="327"/>
      <c r="G1" s="327"/>
    </row>
    <row r="2" spans="1:7">
      <c r="A2" s="310" t="s">
        <v>639</v>
      </c>
      <c r="B2" s="311"/>
      <c r="C2" s="311"/>
      <c r="D2" s="311"/>
      <c r="E2" s="311"/>
      <c r="F2" s="311"/>
      <c r="G2" s="312"/>
    </row>
    <row r="3" spans="1:7">
      <c r="A3" s="313" t="s">
        <v>640</v>
      </c>
      <c r="B3" s="314"/>
      <c r="C3" s="314"/>
      <c r="D3" s="314"/>
      <c r="E3" s="314"/>
      <c r="F3" s="314"/>
      <c r="G3" s="315"/>
    </row>
    <row r="4" spans="1:7">
      <c r="A4" s="313" t="s">
        <v>2</v>
      </c>
      <c r="B4" s="314"/>
      <c r="C4" s="314"/>
      <c r="D4" s="314"/>
      <c r="E4" s="314"/>
      <c r="F4" s="314"/>
      <c r="G4" s="315"/>
    </row>
    <row r="5" spans="1:7">
      <c r="A5" s="313" t="s">
        <v>641</v>
      </c>
      <c r="B5" s="314"/>
      <c r="C5" s="314"/>
      <c r="D5" s="314"/>
      <c r="E5" s="314"/>
      <c r="F5" s="314"/>
      <c r="G5" s="315"/>
    </row>
    <row r="6" spans="1:7">
      <c r="A6" s="324" t="s">
        <v>642</v>
      </c>
      <c r="B6" s="209">
        <v>2020</v>
      </c>
      <c r="C6" s="340" t="s">
        <v>643</v>
      </c>
      <c r="D6" s="340" t="s">
        <v>644</v>
      </c>
      <c r="E6" s="340" t="s">
        <v>645</v>
      </c>
      <c r="F6" s="340" t="s">
        <v>646</v>
      </c>
      <c r="G6" s="340" t="s">
        <v>647</v>
      </c>
    </row>
    <row r="7" spans="1:7" ht="45">
      <c r="A7" s="325"/>
      <c r="B7" s="210" t="s">
        <v>648</v>
      </c>
      <c r="C7" s="341"/>
      <c r="D7" s="341"/>
      <c r="E7" s="341"/>
      <c r="F7" s="341"/>
      <c r="G7" s="341"/>
    </row>
    <row r="8" spans="1:7">
      <c r="A8" s="207" t="s">
        <v>649</v>
      </c>
      <c r="B8" s="212">
        <v>311640405.88999999</v>
      </c>
      <c r="C8" s="213">
        <v>320984638.56</v>
      </c>
      <c r="D8" s="213">
        <v>334413468.27680004</v>
      </c>
      <c r="E8" s="213">
        <v>344331893.60830402</v>
      </c>
      <c r="F8" s="213">
        <v>354547871.69975317</v>
      </c>
      <c r="G8" s="214">
        <v>0</v>
      </c>
    </row>
    <row r="9" spans="1:7">
      <c r="A9" s="203" t="s">
        <v>242</v>
      </c>
      <c r="B9" s="215">
        <v>49321883.990000002</v>
      </c>
      <c r="C9" s="215">
        <v>58373750.350000001</v>
      </c>
      <c r="D9" s="215">
        <v>60124962.8605</v>
      </c>
      <c r="E9" s="215">
        <v>61928711.746315002</v>
      </c>
      <c r="F9" s="215">
        <v>63786573.098704457</v>
      </c>
      <c r="G9" s="200"/>
    </row>
    <row r="10" spans="1:7">
      <c r="A10" s="203" t="s">
        <v>243</v>
      </c>
      <c r="B10" s="215"/>
      <c r="C10" s="215">
        <v>0</v>
      </c>
      <c r="D10" s="215">
        <v>0</v>
      </c>
      <c r="E10" s="215">
        <v>0</v>
      </c>
      <c r="F10" s="215">
        <v>0</v>
      </c>
      <c r="G10" s="200"/>
    </row>
    <row r="11" spans="1:7">
      <c r="A11" s="203" t="s">
        <v>244</v>
      </c>
      <c r="B11" s="215">
        <v>780000</v>
      </c>
      <c r="C11" s="215">
        <v>590787.69999999995</v>
      </c>
      <c r="D11" s="215">
        <v>608511.33100000001</v>
      </c>
      <c r="E11" s="215">
        <v>626766.67093000002</v>
      </c>
      <c r="F11" s="215">
        <v>645569.67105790006</v>
      </c>
      <c r="G11" s="200"/>
    </row>
    <row r="12" spans="1:7">
      <c r="A12" s="203" t="s">
        <v>650</v>
      </c>
      <c r="B12" s="215">
        <v>14333479.65</v>
      </c>
      <c r="C12" s="215">
        <v>47500147.149999999</v>
      </c>
      <c r="D12" s="215">
        <v>48925151.564499997</v>
      </c>
      <c r="E12" s="215">
        <v>50392906.111434996</v>
      </c>
      <c r="F12" s="215">
        <v>51904693.294778049</v>
      </c>
      <c r="G12" s="200"/>
    </row>
    <row r="13" spans="1:7">
      <c r="A13" s="203" t="s">
        <v>246</v>
      </c>
      <c r="B13" s="215">
        <v>4014958.14</v>
      </c>
      <c r="C13" s="215">
        <v>8210607.79</v>
      </c>
      <c r="D13" s="215">
        <v>8456926.0237000007</v>
      </c>
      <c r="E13" s="215">
        <v>8710633.8044110015</v>
      </c>
      <c r="F13" s="215">
        <v>8971952.8185433317</v>
      </c>
      <c r="G13" s="200"/>
    </row>
    <row r="14" spans="1:7">
      <c r="A14" s="203" t="s">
        <v>247</v>
      </c>
      <c r="B14" s="215">
        <v>5673219.5099999998</v>
      </c>
      <c r="C14" s="215">
        <v>5877831.3600000003</v>
      </c>
      <c r="D14" s="215">
        <v>6054166.3008000003</v>
      </c>
      <c r="E14" s="215">
        <v>6235791.2898240006</v>
      </c>
      <c r="F14" s="215">
        <v>6422865.0285187205</v>
      </c>
      <c r="G14" s="200"/>
    </row>
    <row r="15" spans="1:7">
      <c r="A15" s="203" t="s">
        <v>651</v>
      </c>
      <c r="B15" s="215"/>
      <c r="C15" s="215">
        <v>0</v>
      </c>
      <c r="D15" s="215">
        <v>0</v>
      </c>
      <c r="E15" s="215">
        <v>0</v>
      </c>
      <c r="F15" s="215">
        <v>0</v>
      </c>
      <c r="G15" s="200"/>
    </row>
    <row r="16" spans="1:7">
      <c r="A16" s="203" t="s">
        <v>652</v>
      </c>
      <c r="B16" s="215">
        <v>237516864.59999999</v>
      </c>
      <c r="C16" s="215">
        <v>200431514.21000001</v>
      </c>
      <c r="D16" s="215">
        <v>206444459.63630003</v>
      </c>
      <c r="E16" s="215">
        <v>212637793.42538902</v>
      </c>
      <c r="F16" s="215">
        <v>219016927.2281507</v>
      </c>
      <c r="G16" s="200"/>
    </row>
    <row r="17" spans="1:7">
      <c r="A17" s="206" t="s">
        <v>653</v>
      </c>
      <c r="B17" s="215"/>
      <c r="C17" s="215">
        <v>0</v>
      </c>
      <c r="D17" s="215">
        <v>0</v>
      </c>
      <c r="E17" s="215">
        <v>0</v>
      </c>
      <c r="F17" s="215">
        <v>0</v>
      </c>
      <c r="G17" s="200"/>
    </row>
    <row r="18" spans="1:7">
      <c r="A18" s="203" t="s">
        <v>267</v>
      </c>
      <c r="B18" s="215"/>
      <c r="C18" s="215">
        <v>0</v>
      </c>
      <c r="D18" s="215">
        <v>0</v>
      </c>
      <c r="E18" s="215">
        <v>0</v>
      </c>
      <c r="F18" s="215">
        <v>0</v>
      </c>
      <c r="G18" s="200"/>
    </row>
    <row r="19" spans="1:7">
      <c r="A19" s="203" t="s">
        <v>268</v>
      </c>
      <c r="B19" s="215"/>
      <c r="C19" s="215">
        <v>0</v>
      </c>
      <c r="D19" s="215">
        <v>3799290.56</v>
      </c>
      <c r="E19" s="215">
        <v>3799290.56</v>
      </c>
      <c r="F19" s="215">
        <v>3799290.56</v>
      </c>
      <c r="G19" s="200"/>
    </row>
    <row r="20" spans="1:7">
      <c r="A20" s="203" t="s">
        <v>654</v>
      </c>
      <c r="B20" s="215"/>
      <c r="C20" s="215">
        <v>0</v>
      </c>
      <c r="D20" s="215">
        <v>0</v>
      </c>
      <c r="E20" s="215">
        <v>0</v>
      </c>
      <c r="F20" s="215">
        <v>0</v>
      </c>
      <c r="G20" s="200"/>
    </row>
    <row r="21" spans="1:7">
      <c r="A21" s="198"/>
      <c r="B21" s="216"/>
      <c r="C21" s="216"/>
      <c r="D21" s="216"/>
      <c r="E21" s="216"/>
      <c r="F21" s="216"/>
      <c r="G21" s="198"/>
    </row>
    <row r="22" spans="1:7">
      <c r="A22" s="199" t="s">
        <v>655</v>
      </c>
      <c r="B22" s="217">
        <v>95390850.650000006</v>
      </c>
      <c r="C22" s="218">
        <v>122133144.48</v>
      </c>
      <c r="D22" s="218">
        <v>125797138.8144</v>
      </c>
      <c r="E22" s="218">
        <v>129571052.97883199</v>
      </c>
      <c r="F22" s="218">
        <v>133458184.56819695</v>
      </c>
      <c r="G22" s="201">
        <v>0</v>
      </c>
    </row>
    <row r="23" spans="1:7">
      <c r="A23" s="203" t="s">
        <v>656</v>
      </c>
      <c r="B23" s="215">
        <v>95390850.650000006</v>
      </c>
      <c r="C23" s="215">
        <v>114922185</v>
      </c>
      <c r="D23" s="215">
        <v>118369850.55</v>
      </c>
      <c r="E23" s="215">
        <v>121920946.06649999</v>
      </c>
      <c r="F23" s="215">
        <v>125578574.448495</v>
      </c>
      <c r="G23" s="200"/>
    </row>
    <row r="24" spans="1:7">
      <c r="A24" s="203" t="s">
        <v>657</v>
      </c>
      <c r="B24" s="215"/>
      <c r="C24" s="215">
        <v>2862000</v>
      </c>
      <c r="D24" s="215">
        <v>2947860</v>
      </c>
      <c r="E24" s="215">
        <v>3036295.8000000003</v>
      </c>
      <c r="F24" s="215">
        <v>3127384.6740000006</v>
      </c>
      <c r="G24" s="200"/>
    </row>
    <row r="25" spans="1:7">
      <c r="A25" s="203" t="s">
        <v>658</v>
      </c>
      <c r="B25" s="215"/>
      <c r="C25" s="215">
        <v>4348959.4800000004</v>
      </c>
      <c r="D25" s="215">
        <v>4479428.2644000007</v>
      </c>
      <c r="E25" s="215">
        <v>4613811.1123320004</v>
      </c>
      <c r="F25" s="215">
        <v>4752225.4457019605</v>
      </c>
      <c r="G25" s="200"/>
    </row>
    <row r="26" spans="1:7">
      <c r="A26" s="219" t="s">
        <v>293</v>
      </c>
      <c r="B26" s="215"/>
      <c r="C26" s="215">
        <v>0</v>
      </c>
      <c r="D26" s="215">
        <v>0</v>
      </c>
      <c r="E26" s="215">
        <v>0</v>
      </c>
      <c r="F26" s="215">
        <v>0</v>
      </c>
      <c r="G26" s="200"/>
    </row>
    <row r="27" spans="1:7">
      <c r="A27" s="203" t="s">
        <v>294</v>
      </c>
      <c r="B27" s="215"/>
      <c r="C27" s="215">
        <v>0</v>
      </c>
      <c r="D27" s="215">
        <v>0</v>
      </c>
      <c r="E27" s="215">
        <v>0</v>
      </c>
      <c r="F27" s="215">
        <v>0</v>
      </c>
      <c r="G27" s="200"/>
    </row>
    <row r="28" spans="1:7">
      <c r="A28" s="198"/>
      <c r="B28" s="216"/>
      <c r="C28" s="216"/>
      <c r="D28" s="216"/>
      <c r="E28" s="216"/>
      <c r="F28" s="216"/>
      <c r="G28" s="198"/>
    </row>
    <row r="29" spans="1:7">
      <c r="A29" s="199" t="s">
        <v>659</v>
      </c>
      <c r="B29" s="217">
        <v>0</v>
      </c>
      <c r="C29" s="217">
        <v>0</v>
      </c>
      <c r="D29" s="217">
        <v>30128579.201760001</v>
      </c>
      <c r="E29" s="217">
        <v>31025597.854804799</v>
      </c>
      <c r="F29" s="217">
        <v>31949527.067440946</v>
      </c>
      <c r="G29" s="201">
        <v>0</v>
      </c>
    </row>
    <row r="30" spans="1:7">
      <c r="A30" s="203" t="s">
        <v>297</v>
      </c>
      <c r="B30" s="215"/>
      <c r="C30" s="215">
        <v>0</v>
      </c>
      <c r="D30" s="215">
        <v>30128579.201760001</v>
      </c>
      <c r="E30" s="215">
        <v>31025597.854804799</v>
      </c>
      <c r="F30" s="215">
        <v>31949527.067440946</v>
      </c>
      <c r="G30" s="200"/>
    </row>
    <row r="31" spans="1:7">
      <c r="A31" s="198"/>
      <c r="B31" s="216"/>
      <c r="C31" s="216"/>
      <c r="D31" s="216"/>
      <c r="E31" s="216"/>
      <c r="F31" s="216"/>
      <c r="G31" s="198"/>
    </row>
    <row r="32" spans="1:7">
      <c r="A32" s="211" t="s">
        <v>660</v>
      </c>
      <c r="B32" s="217">
        <v>407031256.53999996</v>
      </c>
      <c r="C32" s="217">
        <v>443117783.04000002</v>
      </c>
      <c r="D32" s="217">
        <v>490339186.29296005</v>
      </c>
      <c r="E32" s="217">
        <v>504928544.44194084</v>
      </c>
      <c r="F32" s="217">
        <v>519955583.33539104</v>
      </c>
      <c r="G32" s="201">
        <v>0</v>
      </c>
    </row>
    <row r="33" spans="1:7">
      <c r="A33" s="198"/>
      <c r="B33" s="216"/>
      <c r="C33" s="216"/>
      <c r="D33" s="216"/>
      <c r="E33" s="216"/>
      <c r="F33" s="216"/>
      <c r="G33" s="198"/>
    </row>
    <row r="34" spans="1:7">
      <c r="A34" s="199" t="s">
        <v>299</v>
      </c>
      <c r="B34" s="220"/>
      <c r="C34" s="220"/>
      <c r="D34" s="220"/>
      <c r="E34" s="220"/>
      <c r="F34" s="220"/>
      <c r="G34" s="205"/>
    </row>
    <row r="35" spans="1:7" ht="30">
      <c r="A35" s="221" t="s">
        <v>661</v>
      </c>
      <c r="B35" s="215"/>
      <c r="C35" s="215">
        <v>0</v>
      </c>
      <c r="D35" s="215">
        <v>20064808.096608002</v>
      </c>
      <c r="E35" s="215">
        <v>20659913.616498239</v>
      </c>
      <c r="F35" s="215">
        <v>21272872.301985189</v>
      </c>
      <c r="G35" s="200"/>
    </row>
    <row r="36" spans="1:7" ht="30">
      <c r="A36" s="221" t="s">
        <v>301</v>
      </c>
      <c r="B36" s="215"/>
      <c r="C36" s="215">
        <v>0</v>
      </c>
      <c r="D36" s="215">
        <v>10063771.105152</v>
      </c>
      <c r="E36" s="215">
        <v>10365684.23830656</v>
      </c>
      <c r="F36" s="215">
        <v>10676654.765455756</v>
      </c>
      <c r="G36" s="200"/>
    </row>
    <row r="37" spans="1:7">
      <c r="A37" s="199" t="s">
        <v>662</v>
      </c>
      <c r="B37" s="217">
        <v>0</v>
      </c>
      <c r="C37" s="217">
        <v>0</v>
      </c>
      <c r="D37" s="217">
        <v>30128579.201760001</v>
      </c>
      <c r="E37" s="217">
        <v>31025597.854804799</v>
      </c>
      <c r="F37" s="217">
        <v>31949527.067440946</v>
      </c>
      <c r="G37" s="201">
        <v>0</v>
      </c>
    </row>
    <row r="38" spans="1:7">
      <c r="A38" s="204"/>
      <c r="B38" s="222"/>
      <c r="C38" s="222"/>
      <c r="D38" s="222"/>
      <c r="E38" s="222"/>
      <c r="F38" s="222"/>
      <c r="G38" s="202"/>
    </row>
    <row r="39" spans="1:7">
      <c r="A39" s="208"/>
      <c r="B39" s="208"/>
      <c r="C39" s="208"/>
      <c r="D39" s="208"/>
      <c r="E39" s="208"/>
      <c r="F39" s="208"/>
      <c r="G39" s="208"/>
    </row>
    <row r="40" spans="1:7">
      <c r="A40" s="208"/>
      <c r="B40" s="208"/>
      <c r="C40" s="208"/>
      <c r="D40" s="208"/>
      <c r="E40" s="208"/>
      <c r="F40" s="208"/>
      <c r="G40" s="208"/>
    </row>
    <row r="41" spans="1:7">
      <c r="A41" s="208"/>
      <c r="B41" s="208"/>
      <c r="C41" s="208"/>
      <c r="D41" s="208"/>
      <c r="E41" s="208"/>
      <c r="F41" s="208"/>
      <c r="G41" s="208"/>
    </row>
    <row r="42" spans="1:7">
      <c r="A42" s="208"/>
      <c r="B42" s="208"/>
      <c r="C42" s="208"/>
      <c r="D42" s="208"/>
      <c r="E42" s="208"/>
      <c r="F42" s="208"/>
      <c r="G42" s="208"/>
    </row>
    <row r="43" spans="1:7">
      <c r="A43" s="208"/>
      <c r="B43" s="208"/>
      <c r="C43" s="208"/>
      <c r="D43" s="208"/>
      <c r="E43" s="208"/>
      <c r="F43" s="208"/>
      <c r="G43" s="20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16" sqref="B16"/>
    </sheetView>
  </sheetViews>
  <sheetFormatPr baseColWidth="10" defaultRowHeight="15"/>
  <cols>
    <col min="1" max="1" width="61.85546875" bestFit="1" customWidth="1"/>
    <col min="2" max="7" width="21.140625" customWidth="1"/>
    <col min="8" max="8" width="6.28515625" customWidth="1"/>
  </cols>
  <sheetData>
    <row r="1" spans="1:7" ht="21">
      <c r="A1" s="327" t="s">
        <v>663</v>
      </c>
      <c r="B1" s="327"/>
      <c r="C1" s="327"/>
      <c r="D1" s="327"/>
      <c r="E1" s="327"/>
      <c r="F1" s="327"/>
      <c r="G1" s="327"/>
    </row>
    <row r="2" spans="1:7">
      <c r="A2" s="310" t="s">
        <v>639</v>
      </c>
      <c r="B2" s="311"/>
      <c r="C2" s="311"/>
      <c r="D2" s="311"/>
      <c r="E2" s="311"/>
      <c r="F2" s="311"/>
      <c r="G2" s="312"/>
    </row>
    <row r="3" spans="1:7">
      <c r="A3" s="313" t="s">
        <v>664</v>
      </c>
      <c r="B3" s="314"/>
      <c r="C3" s="314"/>
      <c r="D3" s="314"/>
      <c r="E3" s="314"/>
      <c r="F3" s="314"/>
      <c r="G3" s="315"/>
    </row>
    <row r="4" spans="1:7">
      <c r="A4" s="313" t="s">
        <v>2</v>
      </c>
      <c r="B4" s="314"/>
      <c r="C4" s="314"/>
      <c r="D4" s="314"/>
      <c r="E4" s="314"/>
      <c r="F4" s="314"/>
      <c r="G4" s="315"/>
    </row>
    <row r="5" spans="1:7">
      <c r="A5" s="313" t="s">
        <v>641</v>
      </c>
      <c r="B5" s="314"/>
      <c r="C5" s="314"/>
      <c r="D5" s="314"/>
      <c r="E5" s="314"/>
      <c r="F5" s="314"/>
      <c r="G5" s="315"/>
    </row>
    <row r="6" spans="1:7">
      <c r="A6" s="342" t="s">
        <v>665</v>
      </c>
      <c r="B6" s="230">
        <v>2020</v>
      </c>
      <c r="C6" s="340" t="s">
        <v>643</v>
      </c>
      <c r="D6" s="340" t="s">
        <v>644</v>
      </c>
      <c r="E6" s="340" t="s">
        <v>645</v>
      </c>
      <c r="F6" s="340" t="s">
        <v>646</v>
      </c>
      <c r="G6" s="340" t="s">
        <v>647</v>
      </c>
    </row>
    <row r="7" spans="1:7" ht="45">
      <c r="A7" s="343"/>
      <c r="B7" s="231" t="s">
        <v>648</v>
      </c>
      <c r="C7" s="341"/>
      <c r="D7" s="341"/>
      <c r="E7" s="341"/>
      <c r="F7" s="341"/>
      <c r="G7" s="341"/>
    </row>
    <row r="8" spans="1:7">
      <c r="A8" s="229" t="s">
        <v>666</v>
      </c>
      <c r="B8" s="232">
        <v>282202578.94500005</v>
      </c>
      <c r="C8" s="232">
        <v>296312707.89225006</v>
      </c>
      <c r="D8" s="232">
        <v>308165216.20794004</v>
      </c>
      <c r="E8" s="233">
        <v>0</v>
      </c>
      <c r="F8" s="233">
        <v>0</v>
      </c>
      <c r="G8" s="233">
        <v>0</v>
      </c>
    </row>
    <row r="9" spans="1:7">
      <c r="A9" s="227" t="s">
        <v>667</v>
      </c>
      <c r="B9" s="234">
        <v>116841838.47000001</v>
      </c>
      <c r="C9" s="234">
        <v>122683930.39350002</v>
      </c>
      <c r="D9" s="234">
        <v>127591287.60924003</v>
      </c>
      <c r="E9" s="225"/>
      <c r="F9" s="225"/>
      <c r="G9" s="225"/>
    </row>
    <row r="10" spans="1:7">
      <c r="A10" s="227" t="s">
        <v>668</v>
      </c>
      <c r="B10" s="234">
        <v>41439880.198500007</v>
      </c>
      <c r="C10" s="234">
        <v>43511874.208425008</v>
      </c>
      <c r="D10" s="234">
        <v>45252349.176762007</v>
      </c>
      <c r="E10" s="225"/>
      <c r="F10" s="225"/>
      <c r="G10" s="225"/>
    </row>
    <row r="11" spans="1:7">
      <c r="A11" s="227" t="s">
        <v>669</v>
      </c>
      <c r="B11" s="234">
        <v>47370972.484500006</v>
      </c>
      <c r="C11" s="234">
        <v>49739521.108725011</v>
      </c>
      <c r="D11" s="234">
        <v>51729101.953074016</v>
      </c>
      <c r="E11" s="225"/>
      <c r="F11" s="225"/>
      <c r="G11" s="225"/>
    </row>
    <row r="12" spans="1:7">
      <c r="A12" s="227" t="s">
        <v>670</v>
      </c>
      <c r="B12" s="234">
        <v>42652024.096500002</v>
      </c>
      <c r="C12" s="234">
        <v>44784625.301325001</v>
      </c>
      <c r="D12" s="234">
        <v>46576010.313377999</v>
      </c>
      <c r="E12" s="225"/>
      <c r="F12" s="225"/>
      <c r="G12" s="225"/>
    </row>
    <row r="13" spans="1:7">
      <c r="A13" s="227" t="s">
        <v>671</v>
      </c>
      <c r="B13" s="234">
        <v>4282085.7870000005</v>
      </c>
      <c r="C13" s="234">
        <v>4496190.0763500007</v>
      </c>
      <c r="D13" s="234">
        <v>4676037.6794040008</v>
      </c>
      <c r="E13" s="225"/>
      <c r="F13" s="225"/>
      <c r="G13" s="225"/>
    </row>
    <row r="14" spans="1:7">
      <c r="A14" s="227" t="s">
        <v>672</v>
      </c>
      <c r="B14" s="234">
        <v>27656676.988500006</v>
      </c>
      <c r="C14" s="234">
        <v>29039510.837925009</v>
      </c>
      <c r="D14" s="234">
        <v>30201091.271442011</v>
      </c>
      <c r="E14" s="225"/>
      <c r="F14" s="225"/>
      <c r="G14" s="225"/>
    </row>
    <row r="15" spans="1:7">
      <c r="A15" s="227" t="s">
        <v>673</v>
      </c>
      <c r="B15" s="234">
        <v>0</v>
      </c>
      <c r="C15" s="234">
        <v>0</v>
      </c>
      <c r="D15" s="234">
        <v>0</v>
      </c>
      <c r="E15" s="225"/>
      <c r="F15" s="225"/>
      <c r="G15" s="225"/>
    </row>
    <row r="16" spans="1:7">
      <c r="A16" s="227" t="s">
        <v>674</v>
      </c>
      <c r="B16" s="234">
        <v>1959100.92</v>
      </c>
      <c r="C16" s="234">
        <v>2057055.966</v>
      </c>
      <c r="D16" s="234">
        <v>2139338.2046400001</v>
      </c>
      <c r="E16" s="225"/>
      <c r="F16" s="225"/>
      <c r="G16" s="225"/>
    </row>
    <row r="17" spans="1:7">
      <c r="A17" s="227" t="s">
        <v>675</v>
      </c>
      <c r="B17" s="234">
        <v>0</v>
      </c>
      <c r="C17" s="234">
        <v>0</v>
      </c>
      <c r="D17" s="234">
        <v>0</v>
      </c>
      <c r="E17" s="225"/>
      <c r="F17" s="225"/>
      <c r="G17" s="225"/>
    </row>
    <row r="18" spans="1:7">
      <c r="A18" s="237"/>
      <c r="B18" s="235"/>
      <c r="C18" s="235"/>
      <c r="D18" s="235"/>
      <c r="E18" s="223"/>
      <c r="F18" s="223"/>
      <c r="G18" s="223"/>
    </row>
    <row r="19" spans="1:7">
      <c r="A19" s="224" t="s">
        <v>676</v>
      </c>
      <c r="B19" s="236">
        <v>324106008.09600002</v>
      </c>
      <c r="C19" s="236">
        <v>324106008.09600002</v>
      </c>
      <c r="D19" s="236">
        <v>337070248.41983998</v>
      </c>
      <c r="E19" s="226">
        <v>0</v>
      </c>
      <c r="F19" s="226">
        <v>0</v>
      </c>
      <c r="G19" s="226">
        <v>0</v>
      </c>
    </row>
    <row r="20" spans="1:7">
      <c r="A20" s="227" t="s">
        <v>667</v>
      </c>
      <c r="B20" s="234">
        <v>181020000</v>
      </c>
      <c r="C20" s="234">
        <v>190071000</v>
      </c>
      <c r="D20" s="234">
        <v>197673840</v>
      </c>
      <c r="E20" s="225"/>
      <c r="F20" s="225"/>
      <c r="G20" s="225"/>
    </row>
    <row r="21" spans="1:7">
      <c r="A21" s="227" t="s">
        <v>668</v>
      </c>
      <c r="B21" s="234">
        <v>33522415.5</v>
      </c>
      <c r="C21" s="234">
        <v>35198536.274999999</v>
      </c>
      <c r="D21" s="234">
        <v>36606477.725999996</v>
      </c>
      <c r="E21" s="225"/>
      <c r="F21" s="225"/>
      <c r="G21" s="225"/>
    </row>
    <row r="22" spans="1:7">
      <c r="A22" s="227" t="s">
        <v>669</v>
      </c>
      <c r="B22" s="234">
        <v>32763570</v>
      </c>
      <c r="C22" s="234">
        <v>34401748.5</v>
      </c>
      <c r="D22" s="234">
        <v>35777818.439999998</v>
      </c>
      <c r="E22" s="225"/>
      <c r="F22" s="225"/>
      <c r="G22" s="225"/>
    </row>
    <row r="23" spans="1:7">
      <c r="A23" s="227" t="s">
        <v>670</v>
      </c>
      <c r="B23" s="234">
        <v>50248222.5</v>
      </c>
      <c r="C23" s="234">
        <v>52760633.625</v>
      </c>
      <c r="D23" s="234">
        <v>54871058.969999999</v>
      </c>
      <c r="E23" s="225"/>
      <c r="F23" s="225"/>
      <c r="G23" s="225"/>
    </row>
    <row r="24" spans="1:7">
      <c r="A24" s="227" t="s">
        <v>671</v>
      </c>
      <c r="B24" s="234">
        <v>6810239.1000000006</v>
      </c>
      <c r="C24" s="234">
        <v>7150751.0550000006</v>
      </c>
      <c r="D24" s="234">
        <v>7436781.0972000007</v>
      </c>
      <c r="E24" s="225"/>
      <c r="F24" s="225"/>
      <c r="G24" s="225"/>
    </row>
    <row r="25" spans="1:7">
      <c r="A25" s="227" t="s">
        <v>672</v>
      </c>
      <c r="B25" s="234">
        <v>10082543.520000001</v>
      </c>
      <c r="C25" s="234">
        <v>10586670.696000002</v>
      </c>
      <c r="D25" s="234">
        <v>11010137.523840003</v>
      </c>
      <c r="E25" s="225"/>
      <c r="F25" s="225"/>
      <c r="G25" s="225"/>
    </row>
    <row r="26" spans="1:7">
      <c r="A26" s="227" t="s">
        <v>673</v>
      </c>
      <c r="B26" s="234">
        <v>0</v>
      </c>
      <c r="C26" s="234">
        <v>0</v>
      </c>
      <c r="D26" s="234">
        <v>0</v>
      </c>
      <c r="E26" s="225"/>
      <c r="F26" s="225"/>
      <c r="G26" s="225"/>
    </row>
    <row r="27" spans="1:7">
      <c r="A27" s="227" t="s">
        <v>677</v>
      </c>
      <c r="B27" s="234">
        <v>0</v>
      </c>
      <c r="C27" s="234">
        <v>0</v>
      </c>
      <c r="D27" s="234">
        <v>0</v>
      </c>
      <c r="E27" s="225"/>
      <c r="F27" s="225"/>
      <c r="G27" s="225"/>
    </row>
    <row r="28" spans="1:7">
      <c r="A28" s="227" t="s">
        <v>675</v>
      </c>
      <c r="B28" s="234">
        <v>12775421.4</v>
      </c>
      <c r="C28" s="234">
        <v>13414192.470000001</v>
      </c>
      <c r="D28" s="234">
        <v>13950760.168800002</v>
      </c>
      <c r="E28" s="225"/>
      <c r="F28" s="225"/>
      <c r="G28" s="225"/>
    </row>
    <row r="29" spans="1:7">
      <c r="A29" s="223"/>
      <c r="B29" s="235"/>
      <c r="C29" s="235"/>
      <c r="D29" s="235"/>
      <c r="E29" s="223"/>
      <c r="F29" s="223"/>
      <c r="G29" s="223"/>
    </row>
    <row r="30" spans="1:7">
      <c r="A30" s="224" t="s">
        <v>678</v>
      </c>
      <c r="B30" s="236">
        <v>606308587.04100013</v>
      </c>
      <c r="C30" s="236">
        <v>620418715.98825002</v>
      </c>
      <c r="D30" s="236">
        <v>645235464.62777996</v>
      </c>
      <c r="E30" s="226">
        <v>0</v>
      </c>
      <c r="F30" s="226">
        <v>0</v>
      </c>
      <c r="G30" s="226">
        <v>0</v>
      </c>
    </row>
    <row r="31" spans="1:7">
      <c r="A31" s="228"/>
      <c r="B31" s="228"/>
      <c r="C31" s="228"/>
      <c r="D31" s="228"/>
      <c r="E31" s="228"/>
      <c r="F31" s="228"/>
      <c r="G31" s="228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B19" sqref="B19"/>
    </sheetView>
  </sheetViews>
  <sheetFormatPr baseColWidth="10" defaultRowHeight="15"/>
  <cols>
    <col min="1" max="1" width="74.7109375" bestFit="1" customWidth="1"/>
    <col min="2" max="7" width="27.85546875" customWidth="1"/>
  </cols>
  <sheetData>
    <row r="1" spans="1:9" ht="21">
      <c r="A1" s="327" t="s">
        <v>679</v>
      </c>
      <c r="B1" s="327"/>
      <c r="C1" s="327"/>
      <c r="D1" s="327"/>
      <c r="E1" s="327"/>
      <c r="F1" s="327"/>
      <c r="G1" s="327"/>
      <c r="H1" s="238"/>
      <c r="I1" s="238"/>
    </row>
    <row r="2" spans="1:9">
      <c r="A2" s="310" t="s">
        <v>639</v>
      </c>
      <c r="B2" s="311"/>
      <c r="C2" s="311"/>
      <c r="D2" s="311"/>
      <c r="E2" s="311"/>
      <c r="F2" s="311"/>
      <c r="G2" s="312"/>
      <c r="H2" s="238"/>
      <c r="I2" s="238"/>
    </row>
    <row r="3" spans="1:9">
      <c r="A3" s="313" t="s">
        <v>680</v>
      </c>
      <c r="B3" s="314"/>
      <c r="C3" s="314"/>
      <c r="D3" s="314"/>
      <c r="E3" s="314"/>
      <c r="F3" s="314"/>
      <c r="G3" s="315"/>
      <c r="H3" s="238"/>
      <c r="I3" s="238"/>
    </row>
    <row r="4" spans="1:9">
      <c r="A4" s="319" t="s">
        <v>2</v>
      </c>
      <c r="B4" s="320"/>
      <c r="C4" s="320"/>
      <c r="D4" s="320"/>
      <c r="E4" s="320"/>
      <c r="F4" s="320"/>
      <c r="G4" s="321"/>
      <c r="H4" s="238"/>
      <c r="I4" s="238"/>
    </row>
    <row r="5" spans="1:9">
      <c r="A5" s="345" t="s">
        <v>642</v>
      </c>
      <c r="B5" s="347" t="s">
        <v>681</v>
      </c>
      <c r="C5" s="347" t="s">
        <v>682</v>
      </c>
      <c r="D5" s="347" t="s">
        <v>683</v>
      </c>
      <c r="E5" s="347" t="s">
        <v>684</v>
      </c>
      <c r="F5" s="347" t="s">
        <v>685</v>
      </c>
      <c r="G5" s="247">
        <v>2020</v>
      </c>
      <c r="H5" s="238"/>
      <c r="I5" s="238"/>
    </row>
    <row r="6" spans="1:9" ht="32.25">
      <c r="A6" s="346"/>
      <c r="B6" s="348"/>
      <c r="C6" s="348"/>
      <c r="D6" s="348"/>
      <c r="E6" s="348"/>
      <c r="F6" s="348"/>
      <c r="G6" s="248" t="s">
        <v>686</v>
      </c>
      <c r="H6" s="238"/>
      <c r="I6" s="238"/>
    </row>
    <row r="7" spans="1:9">
      <c r="A7" s="245" t="s">
        <v>687</v>
      </c>
      <c r="B7" s="249"/>
      <c r="C7" s="249"/>
      <c r="D7" s="255">
        <v>269121620.37</v>
      </c>
      <c r="E7" s="255">
        <v>267867468.58000001</v>
      </c>
      <c r="F7" s="255">
        <v>309825142.33000004</v>
      </c>
      <c r="G7" s="255">
        <v>326043023.12000006</v>
      </c>
      <c r="H7" s="238"/>
      <c r="I7" s="238"/>
    </row>
    <row r="8" spans="1:9">
      <c r="A8" s="242" t="s">
        <v>688</v>
      </c>
      <c r="B8" s="250"/>
      <c r="C8" s="250"/>
      <c r="D8" s="256">
        <v>47584357.289999999</v>
      </c>
      <c r="E8" s="244">
        <v>51450956.060000002</v>
      </c>
      <c r="F8" s="257">
        <v>53804222.719999999</v>
      </c>
      <c r="G8" s="244">
        <v>64912887.960000001</v>
      </c>
      <c r="H8" s="238"/>
      <c r="I8" s="258"/>
    </row>
    <row r="9" spans="1:9">
      <c r="A9" s="242" t="s">
        <v>689</v>
      </c>
      <c r="B9" s="250"/>
      <c r="C9" s="250"/>
      <c r="D9" s="256">
        <v>0</v>
      </c>
      <c r="E9" s="244">
        <v>0</v>
      </c>
      <c r="F9" s="257">
        <v>0</v>
      </c>
      <c r="G9" s="244">
        <v>0</v>
      </c>
      <c r="H9" s="238"/>
      <c r="I9" s="238"/>
    </row>
    <row r="10" spans="1:9">
      <c r="A10" s="242" t="s">
        <v>690</v>
      </c>
      <c r="B10" s="250"/>
      <c r="C10" s="250"/>
      <c r="D10" s="256">
        <v>686242.93</v>
      </c>
      <c r="E10" s="244">
        <v>279728</v>
      </c>
      <c r="F10" s="257">
        <v>298466.78000000003</v>
      </c>
      <c r="G10" s="244">
        <v>436590.54</v>
      </c>
      <c r="H10" s="238"/>
      <c r="I10" s="258"/>
    </row>
    <row r="11" spans="1:9">
      <c r="A11" s="242" t="s">
        <v>691</v>
      </c>
      <c r="B11" s="250"/>
      <c r="C11" s="250"/>
      <c r="D11" s="256">
        <v>34355342.990000002</v>
      </c>
      <c r="E11" s="244">
        <v>38297766.590000004</v>
      </c>
      <c r="F11" s="257">
        <v>48161893.119999997</v>
      </c>
      <c r="G11" s="244">
        <v>47675374.840000004</v>
      </c>
      <c r="H11" s="238"/>
      <c r="I11" s="258"/>
    </row>
    <row r="12" spans="1:9">
      <c r="A12" s="242" t="s">
        <v>692</v>
      </c>
      <c r="B12" s="250"/>
      <c r="C12" s="250"/>
      <c r="D12" s="256">
        <v>4176466.62</v>
      </c>
      <c r="E12" s="244">
        <v>3344257.27</v>
      </c>
      <c r="F12" s="257">
        <v>5710329.9500000002</v>
      </c>
      <c r="G12" s="244">
        <v>3588988.77</v>
      </c>
      <c r="H12" s="238"/>
      <c r="I12" s="258"/>
    </row>
    <row r="13" spans="1:9">
      <c r="A13" s="253" t="s">
        <v>693</v>
      </c>
      <c r="B13" s="250"/>
      <c r="C13" s="250"/>
      <c r="D13" s="256">
        <v>6170615.6699999999</v>
      </c>
      <c r="E13" s="244">
        <v>3942227.04</v>
      </c>
      <c r="F13" s="257">
        <v>7457229.8799999999</v>
      </c>
      <c r="G13" s="244">
        <v>6574767.04</v>
      </c>
      <c r="H13" s="238"/>
      <c r="I13" s="258"/>
    </row>
    <row r="14" spans="1:9">
      <c r="A14" s="242" t="s">
        <v>694</v>
      </c>
      <c r="B14" s="250"/>
      <c r="C14" s="250"/>
      <c r="D14" s="256">
        <v>0</v>
      </c>
      <c r="E14" s="244">
        <v>0</v>
      </c>
      <c r="F14" s="257">
        <v>0</v>
      </c>
      <c r="G14" s="244">
        <v>0</v>
      </c>
      <c r="H14" s="238"/>
      <c r="I14" s="238"/>
    </row>
    <row r="15" spans="1:9">
      <c r="A15" s="242" t="s">
        <v>695</v>
      </c>
      <c r="B15" s="250"/>
      <c r="C15" s="250"/>
      <c r="D15" s="256">
        <v>142883835.56</v>
      </c>
      <c r="E15" s="243">
        <v>161403639.94</v>
      </c>
      <c r="F15" s="257">
        <v>187223522.46000001</v>
      </c>
      <c r="G15" s="243">
        <v>191935998.08000001</v>
      </c>
      <c r="H15" s="238"/>
      <c r="I15" s="258"/>
    </row>
    <row r="16" spans="1:9">
      <c r="A16" s="242" t="s">
        <v>696</v>
      </c>
      <c r="B16" s="250"/>
      <c r="C16" s="250"/>
      <c r="D16" s="256">
        <v>0</v>
      </c>
      <c r="E16" s="256">
        <v>0</v>
      </c>
      <c r="F16" s="257">
        <v>0</v>
      </c>
      <c r="G16" s="243">
        <v>4532133.47</v>
      </c>
      <c r="H16" s="238"/>
      <c r="I16" s="238"/>
    </row>
    <row r="17" spans="1:9">
      <c r="A17" s="242" t="s">
        <v>697</v>
      </c>
      <c r="B17" s="250"/>
      <c r="C17" s="250"/>
      <c r="D17" s="256">
        <v>33264759.309999999</v>
      </c>
      <c r="E17" s="256">
        <v>0</v>
      </c>
      <c r="F17" s="257">
        <v>0</v>
      </c>
      <c r="G17" s="257">
        <v>0</v>
      </c>
      <c r="H17" s="238"/>
      <c r="I17" s="238"/>
    </row>
    <row r="18" spans="1:9">
      <c r="A18" s="242" t="s">
        <v>698</v>
      </c>
      <c r="B18" s="250"/>
      <c r="C18" s="250"/>
      <c r="D18" s="259">
        <v>0</v>
      </c>
      <c r="E18" s="243">
        <v>9148893.6799999997</v>
      </c>
      <c r="F18" s="257">
        <v>7169477.4199999999</v>
      </c>
      <c r="G18" s="243">
        <v>6386282.4199999999</v>
      </c>
      <c r="H18" s="238"/>
      <c r="I18" s="258"/>
    </row>
    <row r="19" spans="1:9">
      <c r="A19" s="242" t="s">
        <v>699</v>
      </c>
      <c r="B19" s="250"/>
      <c r="C19" s="250"/>
      <c r="D19" s="259">
        <v>0</v>
      </c>
      <c r="E19" s="256">
        <v>0</v>
      </c>
      <c r="F19" s="257">
        <v>0</v>
      </c>
      <c r="G19" s="257">
        <v>0</v>
      </c>
      <c r="H19" s="238"/>
      <c r="I19" s="238"/>
    </row>
    <row r="20" spans="1:9">
      <c r="A20" s="240"/>
      <c r="B20" s="251"/>
      <c r="C20" s="251"/>
      <c r="D20" s="260"/>
      <c r="E20" s="260"/>
      <c r="F20" s="257"/>
      <c r="G20" s="257"/>
      <c r="H20" s="238"/>
      <c r="I20" s="238"/>
    </row>
    <row r="21" spans="1:9">
      <c r="A21" s="241" t="s">
        <v>700</v>
      </c>
      <c r="B21" s="252"/>
      <c r="C21" s="252"/>
      <c r="D21" s="261">
        <v>165973083.61000001</v>
      </c>
      <c r="E21" s="261">
        <v>214121521.56</v>
      </c>
      <c r="F21" s="261">
        <v>145599926.69999999</v>
      </c>
      <c r="G21" s="261">
        <v>141837571.00999999</v>
      </c>
      <c r="H21" s="238"/>
      <c r="I21" s="238"/>
    </row>
    <row r="22" spans="1:9">
      <c r="A22" s="242" t="s">
        <v>701</v>
      </c>
      <c r="B22" s="250"/>
      <c r="C22" s="250"/>
      <c r="D22" s="256">
        <v>90848429</v>
      </c>
      <c r="E22" s="256">
        <v>98188234</v>
      </c>
      <c r="F22" s="257">
        <v>111482365</v>
      </c>
      <c r="G22" s="243">
        <v>114922185</v>
      </c>
      <c r="H22" s="238"/>
      <c r="I22" s="258"/>
    </row>
    <row r="23" spans="1:9">
      <c r="A23" s="242" t="s">
        <v>702</v>
      </c>
      <c r="B23" s="250"/>
      <c r="C23" s="250"/>
      <c r="D23" s="256">
        <v>75124654.609999999</v>
      </c>
      <c r="E23" s="256">
        <v>115933287.56</v>
      </c>
      <c r="F23" s="257">
        <v>34117561.700000003</v>
      </c>
      <c r="G23" s="243">
        <v>26915386.010000002</v>
      </c>
      <c r="H23" s="238"/>
      <c r="I23" s="258"/>
    </row>
    <row r="24" spans="1:9">
      <c r="A24" s="242" t="s">
        <v>703</v>
      </c>
      <c r="B24" s="250"/>
      <c r="C24" s="250"/>
      <c r="D24" s="259">
        <v>0</v>
      </c>
      <c r="E24" s="256">
        <v>0</v>
      </c>
      <c r="F24" s="259">
        <v>0</v>
      </c>
      <c r="G24" s="244">
        <v>0</v>
      </c>
      <c r="H24" s="238"/>
      <c r="I24" s="238"/>
    </row>
    <row r="25" spans="1:9">
      <c r="A25" s="242" t="s">
        <v>704</v>
      </c>
      <c r="B25" s="250"/>
      <c r="C25" s="250"/>
      <c r="D25" s="259">
        <v>0</v>
      </c>
      <c r="E25" s="256">
        <v>0</v>
      </c>
      <c r="F25" s="259">
        <v>0</v>
      </c>
      <c r="G25" s="259">
        <v>0</v>
      </c>
      <c r="H25" s="238"/>
      <c r="I25" s="238"/>
    </row>
    <row r="26" spans="1:9">
      <c r="A26" s="242" t="s">
        <v>705</v>
      </c>
      <c r="B26" s="250"/>
      <c r="C26" s="250"/>
      <c r="D26" s="259">
        <v>0</v>
      </c>
      <c r="E26" s="259">
        <v>0</v>
      </c>
      <c r="F26" s="259">
        <v>0</v>
      </c>
      <c r="G26" s="259">
        <v>0</v>
      </c>
      <c r="H26" s="238"/>
      <c r="I26" s="238"/>
    </row>
    <row r="27" spans="1:9">
      <c r="A27" s="240"/>
      <c r="B27" s="251"/>
      <c r="C27" s="251"/>
      <c r="D27" s="260"/>
      <c r="E27" s="260"/>
      <c r="F27" s="260"/>
      <c r="G27" s="260"/>
      <c r="H27" s="238"/>
      <c r="I27" s="238"/>
    </row>
    <row r="28" spans="1:9">
      <c r="A28" s="241" t="s">
        <v>706</v>
      </c>
      <c r="B28" s="252"/>
      <c r="C28" s="252"/>
      <c r="D28" s="262">
        <v>56906969.340000004</v>
      </c>
      <c r="E28" s="262">
        <v>107026093.5</v>
      </c>
      <c r="F28" s="262">
        <v>90471199.129999995</v>
      </c>
      <c r="G28" s="262">
        <v>33028729.52</v>
      </c>
      <c r="H28" s="238"/>
      <c r="I28" s="238"/>
    </row>
    <row r="29" spans="1:9">
      <c r="A29" s="242" t="s">
        <v>297</v>
      </c>
      <c r="B29" s="250"/>
      <c r="C29" s="250"/>
      <c r="D29" s="256">
        <v>56906969.340000004</v>
      </c>
      <c r="E29" s="256">
        <v>107026093.5</v>
      </c>
      <c r="F29" s="259">
        <v>90471199.129999995</v>
      </c>
      <c r="G29" s="244">
        <v>33028729.52</v>
      </c>
      <c r="H29" s="238"/>
      <c r="I29" s="238"/>
    </row>
    <row r="30" spans="1:9">
      <c r="A30" s="240"/>
      <c r="B30" s="251"/>
      <c r="C30" s="251"/>
      <c r="D30" s="260"/>
      <c r="E30" s="260"/>
      <c r="F30" s="260"/>
      <c r="G30" s="260"/>
      <c r="H30" s="238"/>
      <c r="I30" s="238"/>
    </row>
    <row r="31" spans="1:9">
      <c r="A31" s="241" t="s">
        <v>707</v>
      </c>
      <c r="B31" s="252"/>
      <c r="C31" s="252"/>
      <c r="D31" s="262">
        <v>492001673.32000005</v>
      </c>
      <c r="E31" s="262">
        <v>589015083.63999999</v>
      </c>
      <c r="F31" s="262">
        <v>545896268.16000009</v>
      </c>
      <c r="G31" s="262">
        <v>500909323.65000004</v>
      </c>
      <c r="H31" s="238"/>
      <c r="I31" s="238"/>
    </row>
    <row r="32" spans="1:9">
      <c r="A32" s="240"/>
      <c r="B32" s="251"/>
      <c r="C32" s="251"/>
      <c r="D32" s="260"/>
      <c r="E32" s="260"/>
      <c r="F32" s="260"/>
      <c r="G32" s="260"/>
      <c r="H32" s="238"/>
      <c r="I32" s="238"/>
    </row>
    <row r="33" spans="1:7">
      <c r="A33" s="241" t="s">
        <v>299</v>
      </c>
      <c r="B33" s="251"/>
      <c r="C33" s="251"/>
      <c r="D33" s="260"/>
      <c r="E33" s="260"/>
      <c r="F33" s="260"/>
      <c r="G33" s="260"/>
    </row>
    <row r="34" spans="1:7" ht="30">
      <c r="A34" s="254" t="s">
        <v>661</v>
      </c>
      <c r="B34" s="250"/>
      <c r="C34" s="250"/>
      <c r="D34" s="256">
        <v>16617240.130000001</v>
      </c>
      <c r="E34" s="256">
        <v>6713892.9400000004</v>
      </c>
      <c r="F34" s="259">
        <v>6321983.0999999996</v>
      </c>
      <c r="G34" s="244">
        <v>13595230.970000001</v>
      </c>
    </row>
    <row r="35" spans="1:7" ht="30">
      <c r="A35" s="254" t="s">
        <v>708</v>
      </c>
      <c r="B35" s="250"/>
      <c r="C35" s="250"/>
      <c r="D35" s="256">
        <v>40289729.210000001</v>
      </c>
      <c r="E35" s="256">
        <v>100312200.56</v>
      </c>
      <c r="F35" s="259">
        <v>84149216.030000001</v>
      </c>
      <c r="G35" s="244">
        <v>8763610.0199999996</v>
      </c>
    </row>
    <row r="36" spans="1:7">
      <c r="A36" s="241" t="s">
        <v>709</v>
      </c>
      <c r="B36" s="252"/>
      <c r="C36" s="252"/>
      <c r="D36" s="262">
        <v>56906969.340000004</v>
      </c>
      <c r="E36" s="262">
        <v>107026093.5</v>
      </c>
      <c r="F36" s="262">
        <v>90471199.129999995</v>
      </c>
      <c r="G36" s="262">
        <v>22358840.990000002</v>
      </c>
    </row>
    <row r="37" spans="1:7">
      <c r="A37" s="246"/>
      <c r="B37" s="263"/>
      <c r="C37" s="263"/>
      <c r="D37" s="264"/>
      <c r="E37" s="263"/>
      <c r="F37" s="263"/>
      <c r="G37" s="265"/>
    </row>
    <row r="38" spans="1:7">
      <c r="A38" s="239"/>
      <c r="B38" s="238"/>
      <c r="C38" s="238"/>
      <c r="D38" s="238"/>
      <c r="E38" s="238"/>
      <c r="F38" s="238"/>
      <c r="G38" s="238"/>
    </row>
    <row r="39" spans="1:7">
      <c r="A39" s="344" t="s">
        <v>710</v>
      </c>
      <c r="B39" s="344"/>
      <c r="C39" s="344"/>
      <c r="D39" s="344"/>
      <c r="E39" s="344"/>
      <c r="F39" s="344"/>
      <c r="G39" s="344"/>
    </row>
    <row r="40" spans="1:7">
      <c r="A40" s="344" t="s">
        <v>711</v>
      </c>
      <c r="B40" s="344"/>
      <c r="C40" s="344"/>
      <c r="D40" s="344"/>
      <c r="E40" s="344"/>
      <c r="F40" s="344"/>
      <c r="G40" s="34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D11" sqref="D11"/>
    </sheetView>
  </sheetViews>
  <sheetFormatPr baseColWidth="10" defaultRowHeight="15"/>
  <cols>
    <col min="1" max="1" width="61.85546875" bestFit="1" customWidth="1"/>
    <col min="2" max="7" width="28.28515625" customWidth="1"/>
  </cols>
  <sheetData>
    <row r="1" spans="1:7" ht="21">
      <c r="A1" s="309" t="s">
        <v>712</v>
      </c>
      <c r="B1" s="309"/>
      <c r="C1" s="309"/>
      <c r="D1" s="309"/>
      <c r="E1" s="309"/>
      <c r="F1" s="309"/>
      <c r="G1" s="309"/>
    </row>
    <row r="2" spans="1:7">
      <c r="A2" s="310" t="s">
        <v>639</v>
      </c>
      <c r="B2" s="311"/>
      <c r="C2" s="311"/>
      <c r="D2" s="311"/>
      <c r="E2" s="311"/>
      <c r="F2" s="311"/>
      <c r="G2" s="312"/>
    </row>
    <row r="3" spans="1:7">
      <c r="A3" s="313" t="s">
        <v>713</v>
      </c>
      <c r="B3" s="314"/>
      <c r="C3" s="314"/>
      <c r="D3" s="314"/>
      <c r="E3" s="314"/>
      <c r="F3" s="314"/>
      <c r="G3" s="315"/>
    </row>
    <row r="4" spans="1:7">
      <c r="A4" s="319" t="s">
        <v>2</v>
      </c>
      <c r="B4" s="320"/>
      <c r="C4" s="320"/>
      <c r="D4" s="320"/>
      <c r="E4" s="320"/>
      <c r="F4" s="320"/>
      <c r="G4" s="321"/>
    </row>
    <row r="5" spans="1:7">
      <c r="A5" s="349" t="s">
        <v>665</v>
      </c>
      <c r="B5" s="347" t="s">
        <v>714</v>
      </c>
      <c r="C5" s="347" t="s">
        <v>681</v>
      </c>
      <c r="D5" s="347" t="s">
        <v>683</v>
      </c>
      <c r="E5" s="347" t="s">
        <v>684</v>
      </c>
      <c r="F5" s="347" t="s">
        <v>685</v>
      </c>
      <c r="G5" s="274">
        <v>2020</v>
      </c>
    </row>
    <row r="6" spans="1:7" ht="32.25">
      <c r="A6" s="350"/>
      <c r="B6" s="348"/>
      <c r="C6" s="348"/>
      <c r="D6" s="348"/>
      <c r="E6" s="348"/>
      <c r="F6" s="348"/>
      <c r="G6" s="275" t="s">
        <v>715</v>
      </c>
    </row>
    <row r="7" spans="1:7">
      <c r="A7" s="273" t="s">
        <v>716</v>
      </c>
      <c r="B7" s="276">
        <v>0</v>
      </c>
      <c r="C7" s="276">
        <v>0</v>
      </c>
      <c r="D7" s="276">
        <v>255375586.68000001</v>
      </c>
      <c r="E7" s="280">
        <v>268764360.89999998</v>
      </c>
      <c r="F7" s="276">
        <v>298838642.62</v>
      </c>
      <c r="G7" s="276">
        <v>321321607.97000003</v>
      </c>
    </row>
    <row r="8" spans="1:7">
      <c r="A8" s="271" t="s">
        <v>667</v>
      </c>
      <c r="B8" s="277"/>
      <c r="C8" s="277"/>
      <c r="D8" s="281">
        <v>100406049.03999999</v>
      </c>
      <c r="E8" s="282">
        <v>111277941.40000001</v>
      </c>
      <c r="F8" s="283">
        <v>162912696.71000001</v>
      </c>
      <c r="G8" s="284">
        <v>180994507.03</v>
      </c>
    </row>
    <row r="9" spans="1:7">
      <c r="A9" s="271" t="s">
        <v>668</v>
      </c>
      <c r="B9" s="277"/>
      <c r="C9" s="277"/>
      <c r="D9" s="281">
        <v>34902500.630000003</v>
      </c>
      <c r="E9" s="282">
        <v>39466552.570000008</v>
      </c>
      <c r="F9" s="283">
        <v>22044904.75</v>
      </c>
      <c r="G9" s="284">
        <v>15999901.110000001</v>
      </c>
    </row>
    <row r="10" spans="1:7">
      <c r="A10" s="271" t="s">
        <v>669</v>
      </c>
      <c r="B10" s="277"/>
      <c r="C10" s="277"/>
      <c r="D10" s="281">
        <v>38399921.910000004</v>
      </c>
      <c r="E10" s="282">
        <v>45115211.890000001</v>
      </c>
      <c r="F10" s="283">
        <v>47897300.060000002</v>
      </c>
      <c r="G10" s="284">
        <v>40501262.839999996</v>
      </c>
    </row>
    <row r="11" spans="1:7">
      <c r="A11" s="271" t="s">
        <v>670</v>
      </c>
      <c r="B11" s="277"/>
      <c r="C11" s="277"/>
      <c r="D11" s="281">
        <v>38602950.07</v>
      </c>
      <c r="E11" s="282">
        <v>40620975.329999998</v>
      </c>
      <c r="F11" s="283">
        <v>42921188.219999999</v>
      </c>
      <c r="G11" s="284">
        <v>54591835.969999999</v>
      </c>
    </row>
    <row r="12" spans="1:7">
      <c r="A12" s="271" t="s">
        <v>671</v>
      </c>
      <c r="B12" s="277"/>
      <c r="C12" s="277"/>
      <c r="D12" s="281">
        <v>7605922.2700000005</v>
      </c>
      <c r="E12" s="282">
        <v>4078176.9400000004</v>
      </c>
      <c r="F12" s="283">
        <v>5241248.58</v>
      </c>
      <c r="G12" s="284">
        <v>5545647.5299999993</v>
      </c>
    </row>
    <row r="13" spans="1:7">
      <c r="A13" s="271" t="s">
        <v>672</v>
      </c>
      <c r="B13" s="277"/>
      <c r="C13" s="277"/>
      <c r="D13" s="281">
        <v>25457747.439999998</v>
      </c>
      <c r="E13" s="282">
        <v>26339692.370000005</v>
      </c>
      <c r="F13" s="283">
        <v>15707108.140000001</v>
      </c>
      <c r="G13" s="284">
        <v>22718725.199999999</v>
      </c>
    </row>
    <row r="14" spans="1:7">
      <c r="A14" s="271" t="s">
        <v>673</v>
      </c>
      <c r="B14" s="277"/>
      <c r="C14" s="277"/>
      <c r="D14" s="281">
        <v>0</v>
      </c>
      <c r="E14" s="282">
        <v>0</v>
      </c>
      <c r="F14" s="270" t="s">
        <v>717</v>
      </c>
      <c r="G14" s="285">
        <v>0</v>
      </c>
    </row>
    <row r="15" spans="1:7">
      <c r="A15" s="271" t="s">
        <v>674</v>
      </c>
      <c r="B15" s="277"/>
      <c r="C15" s="277"/>
      <c r="D15" s="281">
        <v>1866510.24</v>
      </c>
      <c r="E15" s="282">
        <v>1865810.4</v>
      </c>
      <c r="F15" s="283">
        <v>2114196.16</v>
      </c>
      <c r="G15" s="284">
        <v>969728.29</v>
      </c>
    </row>
    <row r="16" spans="1:7">
      <c r="A16" s="271" t="s">
        <v>675</v>
      </c>
      <c r="B16" s="277"/>
      <c r="C16" s="277"/>
      <c r="D16" s="281">
        <v>8133985.0800000001</v>
      </c>
      <c r="E16" s="282">
        <v>0</v>
      </c>
      <c r="F16" s="270" t="s">
        <v>717</v>
      </c>
      <c r="G16" s="285">
        <v>0</v>
      </c>
    </row>
    <row r="17" spans="1:7">
      <c r="A17" s="268"/>
      <c r="B17" s="278"/>
      <c r="C17" s="278"/>
      <c r="D17" s="278"/>
      <c r="E17" s="286"/>
      <c r="F17" s="283"/>
      <c r="G17" s="284"/>
    </row>
    <row r="18" spans="1:7">
      <c r="A18" s="269" t="s">
        <v>718</v>
      </c>
      <c r="B18" s="279">
        <v>0</v>
      </c>
      <c r="C18" s="279">
        <v>0</v>
      </c>
      <c r="D18" s="279">
        <v>116070702.41000001</v>
      </c>
      <c r="E18" s="287">
        <v>234440225.40000001</v>
      </c>
      <c r="F18" s="288">
        <v>214557578.67000002</v>
      </c>
      <c r="G18" s="289">
        <v>143050898.20000002</v>
      </c>
    </row>
    <row r="19" spans="1:7">
      <c r="A19" s="271" t="s">
        <v>667</v>
      </c>
      <c r="B19" s="277"/>
      <c r="C19" s="277"/>
      <c r="D19" s="281">
        <v>32717476.25</v>
      </c>
      <c r="E19" s="282">
        <v>38607739.159999996</v>
      </c>
      <c r="F19" s="283">
        <v>2385232.92</v>
      </c>
      <c r="G19" s="284">
        <v>2411258.7799999998</v>
      </c>
    </row>
    <row r="20" spans="1:7">
      <c r="A20" s="271" t="s">
        <v>668</v>
      </c>
      <c r="B20" s="277"/>
      <c r="C20" s="277"/>
      <c r="D20" s="281">
        <v>5754762.1200000001</v>
      </c>
      <c r="E20" s="282">
        <v>7169051.6700000009</v>
      </c>
      <c r="F20" s="283">
        <v>28294274.129999999</v>
      </c>
      <c r="G20" s="284">
        <v>32957362.560000006</v>
      </c>
    </row>
    <row r="21" spans="1:7">
      <c r="A21" s="271" t="s">
        <v>669</v>
      </c>
      <c r="B21" s="277"/>
      <c r="C21" s="277"/>
      <c r="D21" s="281">
        <v>3131924.24</v>
      </c>
      <c r="E21" s="282">
        <v>5347086.1899999995</v>
      </c>
      <c r="F21" s="283">
        <v>8173095.4500000002</v>
      </c>
      <c r="G21" s="284">
        <v>7641710.2400000002</v>
      </c>
    </row>
    <row r="22" spans="1:7">
      <c r="A22" s="271" t="s">
        <v>670</v>
      </c>
      <c r="B22" s="277"/>
      <c r="C22" s="277"/>
      <c r="D22" s="281">
        <v>8019258.3300000001</v>
      </c>
      <c r="E22" s="282">
        <v>20457053.77</v>
      </c>
      <c r="F22" s="283">
        <v>12273891.619999999</v>
      </c>
      <c r="G22" s="284">
        <v>8026900.0899999999</v>
      </c>
    </row>
    <row r="23" spans="1:7">
      <c r="A23" s="271" t="s">
        <v>671</v>
      </c>
      <c r="B23" s="277"/>
      <c r="C23" s="277"/>
      <c r="D23" s="281">
        <v>4110702.42</v>
      </c>
      <c r="E23" s="282">
        <v>10319946.909999998</v>
      </c>
      <c r="F23" s="283">
        <v>10303521.42</v>
      </c>
      <c r="G23" s="284">
        <v>3886352.34</v>
      </c>
    </row>
    <row r="24" spans="1:7">
      <c r="A24" s="271" t="s">
        <v>672</v>
      </c>
      <c r="B24" s="277"/>
      <c r="C24" s="277"/>
      <c r="D24" s="281">
        <v>54440853.100000009</v>
      </c>
      <c r="E24" s="282">
        <v>141281159.62</v>
      </c>
      <c r="F24" s="283">
        <v>143337807.55000001</v>
      </c>
      <c r="G24" s="284">
        <v>80696202.599999994</v>
      </c>
    </row>
    <row r="25" spans="1:7">
      <c r="A25" s="271" t="s">
        <v>673</v>
      </c>
      <c r="B25" s="277"/>
      <c r="C25" s="277"/>
      <c r="D25" s="281">
        <v>0</v>
      </c>
      <c r="E25" s="282">
        <v>0</v>
      </c>
      <c r="F25" s="270" t="s">
        <v>717</v>
      </c>
      <c r="G25" s="285">
        <v>0</v>
      </c>
    </row>
    <row r="26" spans="1:7">
      <c r="A26" s="271" t="s">
        <v>677</v>
      </c>
      <c r="B26" s="277"/>
      <c r="C26" s="277"/>
      <c r="D26" s="281">
        <v>1621366.64</v>
      </c>
      <c r="E26" s="282">
        <v>2089567.68</v>
      </c>
      <c r="F26" s="283">
        <v>3893418.55</v>
      </c>
      <c r="G26" s="284">
        <v>2396000</v>
      </c>
    </row>
    <row r="27" spans="1:7">
      <c r="A27" s="271" t="s">
        <v>675</v>
      </c>
      <c r="B27" s="277"/>
      <c r="C27" s="277"/>
      <c r="D27" s="281">
        <v>6274359.3100000005</v>
      </c>
      <c r="E27" s="282">
        <v>9168620.4000000004</v>
      </c>
      <c r="F27" s="283">
        <v>5896337.0300000003</v>
      </c>
      <c r="G27" s="284">
        <v>5035111.59</v>
      </c>
    </row>
    <row r="28" spans="1:7">
      <c r="A28" s="268"/>
      <c r="B28" s="278"/>
      <c r="C28" s="278"/>
      <c r="D28" s="278"/>
      <c r="E28" s="282"/>
      <c r="F28" s="278"/>
      <c r="G28" s="278"/>
    </row>
    <row r="29" spans="1:7">
      <c r="A29" s="269" t="s">
        <v>719</v>
      </c>
      <c r="B29" s="279">
        <v>0</v>
      </c>
      <c r="C29" s="279">
        <v>0</v>
      </c>
      <c r="D29" s="279">
        <v>371446289.09000003</v>
      </c>
      <c r="E29" s="290">
        <v>503204586.29999995</v>
      </c>
      <c r="F29" s="279">
        <v>513396221.29000002</v>
      </c>
      <c r="G29" s="279">
        <v>464372506.17000008</v>
      </c>
    </row>
    <row r="30" spans="1:7">
      <c r="A30" s="272"/>
      <c r="B30" s="291"/>
      <c r="C30" s="291"/>
      <c r="D30" s="291"/>
      <c r="E30" s="292"/>
      <c r="F30" s="291"/>
      <c r="G30" s="291"/>
    </row>
    <row r="31" spans="1:7">
      <c r="A31" s="267"/>
      <c r="B31" s="266"/>
      <c r="C31" s="266"/>
      <c r="D31" s="266"/>
      <c r="E31" s="266"/>
      <c r="F31" s="266"/>
      <c r="G31" s="266"/>
    </row>
    <row r="32" spans="1:7">
      <c r="A32" s="344" t="s">
        <v>710</v>
      </c>
      <c r="B32" s="344"/>
      <c r="C32" s="344"/>
      <c r="D32" s="344"/>
      <c r="E32" s="344"/>
      <c r="F32" s="344"/>
      <c r="G32" s="344"/>
    </row>
    <row r="33" spans="1:7">
      <c r="A33" s="344" t="s">
        <v>711</v>
      </c>
      <c r="B33" s="344"/>
      <c r="C33" s="344"/>
      <c r="D33" s="344"/>
      <c r="E33" s="344"/>
      <c r="F33" s="344"/>
      <c r="G33" s="34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B8" sqref="B8"/>
    </sheetView>
  </sheetViews>
  <sheetFormatPr baseColWidth="10" defaultRowHeight="15"/>
  <cols>
    <col min="1" max="1" width="36.28515625" customWidth="1"/>
    <col min="2" max="6" width="28.42578125" customWidth="1"/>
  </cols>
  <sheetData>
    <row r="1" spans="1:7" ht="21">
      <c r="A1" s="309" t="s">
        <v>720</v>
      </c>
      <c r="B1" s="309"/>
      <c r="C1" s="309"/>
      <c r="D1" s="309"/>
      <c r="E1" s="309"/>
      <c r="F1" s="309"/>
      <c r="G1" s="297"/>
    </row>
    <row r="2" spans="1:7">
      <c r="A2" s="310" t="s">
        <v>721</v>
      </c>
      <c r="B2" s="311"/>
      <c r="C2" s="311"/>
      <c r="D2" s="311"/>
      <c r="E2" s="311"/>
      <c r="F2" s="312"/>
      <c r="G2" s="293"/>
    </row>
    <row r="3" spans="1:7">
      <c r="A3" s="319" t="s">
        <v>722</v>
      </c>
      <c r="B3" s="320"/>
      <c r="C3" s="320"/>
      <c r="D3" s="320"/>
      <c r="E3" s="320"/>
      <c r="F3" s="321"/>
      <c r="G3" s="293"/>
    </row>
    <row r="4" spans="1:7">
      <c r="A4" s="300"/>
      <c r="B4" s="300" t="s">
        <v>723</v>
      </c>
      <c r="C4" s="300" t="s">
        <v>724</v>
      </c>
      <c r="D4" s="300" t="s">
        <v>725</v>
      </c>
      <c r="E4" s="300" t="s">
        <v>726</v>
      </c>
      <c r="F4" s="300" t="s">
        <v>727</v>
      </c>
      <c r="G4" s="293"/>
    </row>
    <row r="5" spans="1:7">
      <c r="A5" s="301" t="s">
        <v>728</v>
      </c>
      <c r="B5" s="295"/>
      <c r="C5" s="295"/>
      <c r="D5" s="295"/>
      <c r="E5" s="295"/>
      <c r="F5" s="295"/>
      <c r="G5" s="293"/>
    </row>
    <row r="6" spans="1:7" ht="45">
      <c r="A6" s="302" t="s">
        <v>729</v>
      </c>
      <c r="B6" s="296"/>
      <c r="C6" s="296"/>
      <c r="D6" s="296"/>
      <c r="E6" s="296"/>
      <c r="F6" s="296"/>
      <c r="G6" s="293"/>
    </row>
    <row r="7" spans="1:7" ht="30">
      <c r="A7" s="302" t="s">
        <v>730</v>
      </c>
      <c r="B7" s="296"/>
      <c r="C7" s="296"/>
      <c r="D7" s="296"/>
      <c r="E7" s="296"/>
      <c r="F7" s="296"/>
      <c r="G7" s="293"/>
    </row>
    <row r="8" spans="1:7">
      <c r="A8" s="303"/>
      <c r="B8" s="294"/>
      <c r="C8" s="294"/>
      <c r="D8" s="294"/>
      <c r="E8" s="294"/>
      <c r="F8" s="294"/>
      <c r="G8" s="293"/>
    </row>
    <row r="9" spans="1:7">
      <c r="A9" s="301" t="s">
        <v>731</v>
      </c>
      <c r="B9" s="294"/>
      <c r="C9" s="294"/>
      <c r="D9" s="294"/>
      <c r="E9" s="294"/>
      <c r="F9" s="294"/>
      <c r="G9" s="293"/>
    </row>
    <row r="10" spans="1:7">
      <c r="A10" s="302" t="s">
        <v>732</v>
      </c>
      <c r="B10" s="296"/>
      <c r="C10" s="296"/>
      <c r="D10" s="296"/>
      <c r="E10" s="296"/>
      <c r="F10" s="296"/>
      <c r="G10" s="293"/>
    </row>
    <row r="11" spans="1:7">
      <c r="A11" s="304" t="s">
        <v>733</v>
      </c>
      <c r="B11" s="296"/>
      <c r="C11" s="296"/>
      <c r="D11" s="296"/>
      <c r="E11" s="296"/>
      <c r="F11" s="296"/>
      <c r="G11" s="293"/>
    </row>
    <row r="12" spans="1:7">
      <c r="A12" s="304" t="s">
        <v>734</v>
      </c>
      <c r="B12" s="296"/>
      <c r="C12" s="296"/>
      <c r="D12" s="296"/>
      <c r="E12" s="296"/>
      <c r="F12" s="296"/>
      <c r="G12" s="293"/>
    </row>
    <row r="13" spans="1:7">
      <c r="A13" s="304" t="s">
        <v>735</v>
      </c>
      <c r="B13" s="296"/>
      <c r="C13" s="296"/>
      <c r="D13" s="296"/>
      <c r="E13" s="296"/>
      <c r="F13" s="296"/>
      <c r="G13" s="293"/>
    </row>
    <row r="14" spans="1:7">
      <c r="A14" s="302" t="s">
        <v>736</v>
      </c>
      <c r="B14" s="296"/>
      <c r="C14" s="296"/>
      <c r="D14" s="296"/>
      <c r="E14" s="296"/>
      <c r="F14" s="296"/>
      <c r="G14" s="293"/>
    </row>
    <row r="15" spans="1:7">
      <c r="A15" s="304" t="s">
        <v>733</v>
      </c>
      <c r="B15" s="296"/>
      <c r="C15" s="296"/>
      <c r="D15" s="296"/>
      <c r="E15" s="296"/>
      <c r="F15" s="296"/>
      <c r="G15" s="293"/>
    </row>
    <row r="16" spans="1:7">
      <c r="A16" s="304" t="s">
        <v>734</v>
      </c>
      <c r="B16" s="296"/>
      <c r="C16" s="296"/>
      <c r="D16" s="296"/>
      <c r="E16" s="296"/>
      <c r="F16" s="296"/>
      <c r="G16" s="293"/>
    </row>
    <row r="17" spans="1:6">
      <c r="A17" s="304" t="s">
        <v>735</v>
      </c>
      <c r="B17" s="296"/>
      <c r="C17" s="296"/>
      <c r="D17" s="296"/>
      <c r="E17" s="296"/>
      <c r="F17" s="296"/>
    </row>
    <row r="18" spans="1:6">
      <c r="A18" s="302" t="s">
        <v>737</v>
      </c>
      <c r="B18" s="305"/>
      <c r="C18" s="296"/>
      <c r="D18" s="296"/>
      <c r="E18" s="296"/>
      <c r="F18" s="296"/>
    </row>
    <row r="19" spans="1:6" ht="30">
      <c r="A19" s="302" t="s">
        <v>738</v>
      </c>
      <c r="B19" s="296"/>
      <c r="C19" s="296"/>
      <c r="D19" s="296"/>
      <c r="E19" s="296"/>
      <c r="F19" s="296"/>
    </row>
    <row r="20" spans="1:6" ht="30">
      <c r="A20" s="302" t="s">
        <v>739</v>
      </c>
      <c r="B20" s="306"/>
      <c r="C20" s="306"/>
      <c r="D20" s="306"/>
      <c r="E20" s="306"/>
      <c r="F20" s="306"/>
    </row>
    <row r="21" spans="1:6" ht="45">
      <c r="A21" s="302" t="s">
        <v>740</v>
      </c>
      <c r="B21" s="306"/>
      <c r="C21" s="306"/>
      <c r="D21" s="306"/>
      <c r="E21" s="306"/>
      <c r="F21" s="306"/>
    </row>
    <row r="22" spans="1:6" ht="45">
      <c r="A22" s="299" t="s">
        <v>741</v>
      </c>
      <c r="B22" s="306"/>
      <c r="C22" s="306"/>
      <c r="D22" s="306"/>
      <c r="E22" s="306"/>
      <c r="F22" s="306"/>
    </row>
    <row r="23" spans="1:6" ht="30">
      <c r="A23" s="299" t="s">
        <v>742</v>
      </c>
      <c r="B23" s="306"/>
      <c r="C23" s="306"/>
      <c r="D23" s="306"/>
      <c r="E23" s="306"/>
      <c r="F23" s="306"/>
    </row>
    <row r="24" spans="1:6">
      <c r="A24" s="299" t="s">
        <v>743</v>
      </c>
      <c r="B24" s="307"/>
      <c r="C24" s="296"/>
      <c r="D24" s="296"/>
      <c r="E24" s="296"/>
      <c r="F24" s="296"/>
    </row>
    <row r="25" spans="1:6">
      <c r="A25" s="302" t="s">
        <v>744</v>
      </c>
      <c r="B25" s="307"/>
      <c r="C25" s="296"/>
      <c r="D25" s="296"/>
      <c r="E25" s="296"/>
      <c r="F25" s="296"/>
    </row>
    <row r="26" spans="1:6">
      <c r="A26" s="303"/>
      <c r="B26" s="294"/>
      <c r="C26" s="294"/>
      <c r="D26" s="294"/>
      <c r="E26" s="294"/>
      <c r="F26" s="294"/>
    </row>
    <row r="27" spans="1:6">
      <c r="A27" s="301" t="s">
        <v>745</v>
      </c>
      <c r="B27" s="294"/>
      <c r="C27" s="294"/>
      <c r="D27" s="294"/>
      <c r="E27" s="294"/>
      <c r="F27" s="294"/>
    </row>
    <row r="28" spans="1:6" ht="30">
      <c r="A28" s="302" t="s">
        <v>746</v>
      </c>
      <c r="B28" s="296"/>
      <c r="C28" s="296"/>
      <c r="D28" s="296"/>
      <c r="E28" s="296"/>
      <c r="F28" s="296"/>
    </row>
    <row r="29" spans="1:6">
      <c r="A29" s="303"/>
      <c r="B29" s="294"/>
      <c r="C29" s="294"/>
      <c r="D29" s="294"/>
      <c r="E29" s="294"/>
      <c r="F29" s="294"/>
    </row>
    <row r="30" spans="1:6">
      <c r="A30" s="301" t="s">
        <v>747</v>
      </c>
      <c r="B30" s="294"/>
      <c r="C30" s="294"/>
      <c r="D30" s="294"/>
      <c r="E30" s="294"/>
      <c r="F30" s="294"/>
    </row>
    <row r="31" spans="1:6">
      <c r="A31" s="302" t="s">
        <v>732</v>
      </c>
      <c r="B31" s="296"/>
      <c r="C31" s="296"/>
      <c r="D31" s="296"/>
      <c r="E31" s="296"/>
      <c r="F31" s="296"/>
    </row>
    <row r="32" spans="1:6">
      <c r="A32" s="302" t="s">
        <v>736</v>
      </c>
      <c r="B32" s="296"/>
      <c r="C32" s="296"/>
      <c r="D32" s="296"/>
      <c r="E32" s="296"/>
      <c r="F32" s="296"/>
    </row>
    <row r="33" spans="1:6" ht="30">
      <c r="A33" s="302" t="s">
        <v>748</v>
      </c>
      <c r="B33" s="296"/>
      <c r="C33" s="296"/>
      <c r="D33" s="296"/>
      <c r="E33" s="296"/>
      <c r="F33" s="296"/>
    </row>
    <row r="34" spans="1:6">
      <c r="A34" s="303"/>
      <c r="B34" s="294"/>
      <c r="C34" s="294"/>
      <c r="D34" s="294"/>
      <c r="E34" s="294"/>
      <c r="F34" s="294"/>
    </row>
    <row r="35" spans="1:6">
      <c r="A35" s="301" t="s">
        <v>749</v>
      </c>
      <c r="B35" s="294"/>
      <c r="C35" s="294"/>
      <c r="D35" s="294"/>
      <c r="E35" s="294"/>
      <c r="F35" s="294"/>
    </row>
    <row r="36" spans="1:6">
      <c r="A36" s="302" t="s">
        <v>750</v>
      </c>
      <c r="B36" s="296"/>
      <c r="C36" s="296"/>
      <c r="D36" s="296"/>
      <c r="E36" s="296"/>
      <c r="F36" s="296"/>
    </row>
    <row r="37" spans="1:6">
      <c r="A37" s="302" t="s">
        <v>751</v>
      </c>
      <c r="B37" s="296"/>
      <c r="C37" s="296"/>
      <c r="D37" s="296"/>
      <c r="E37" s="296"/>
      <c r="F37" s="296"/>
    </row>
    <row r="38" spans="1:6">
      <c r="A38" s="302" t="s">
        <v>752</v>
      </c>
      <c r="B38" s="307"/>
      <c r="C38" s="296"/>
      <c r="D38" s="296"/>
      <c r="E38" s="296"/>
      <c r="F38" s="296"/>
    </row>
    <row r="39" spans="1:6">
      <c r="A39" s="303"/>
      <c r="B39" s="294"/>
      <c r="C39" s="294"/>
      <c r="D39" s="294"/>
      <c r="E39" s="294"/>
      <c r="F39" s="294"/>
    </row>
    <row r="40" spans="1:6">
      <c r="A40" s="301" t="s">
        <v>753</v>
      </c>
      <c r="B40" s="296"/>
      <c r="C40" s="296"/>
      <c r="D40" s="296"/>
      <c r="E40" s="296"/>
      <c r="F40" s="296"/>
    </row>
    <row r="41" spans="1:6">
      <c r="A41" s="303"/>
      <c r="B41" s="294"/>
      <c r="C41" s="294"/>
      <c r="D41" s="294"/>
      <c r="E41" s="294"/>
      <c r="F41" s="294"/>
    </row>
    <row r="42" spans="1:6">
      <c r="A42" s="301" t="s">
        <v>754</v>
      </c>
      <c r="B42" s="294"/>
      <c r="C42" s="294"/>
      <c r="D42" s="294"/>
      <c r="E42" s="294"/>
      <c r="F42" s="294"/>
    </row>
    <row r="43" spans="1:6" ht="30">
      <c r="A43" s="302" t="s">
        <v>755</v>
      </c>
      <c r="B43" s="296"/>
      <c r="C43" s="296"/>
      <c r="D43" s="296"/>
      <c r="E43" s="296"/>
      <c r="F43" s="296"/>
    </row>
    <row r="44" spans="1:6">
      <c r="A44" s="302" t="s">
        <v>756</v>
      </c>
      <c r="B44" s="296"/>
      <c r="C44" s="296"/>
      <c r="D44" s="296"/>
      <c r="E44" s="296"/>
      <c r="F44" s="296"/>
    </row>
    <row r="45" spans="1:6">
      <c r="A45" s="302" t="s">
        <v>757</v>
      </c>
      <c r="B45" s="296"/>
      <c r="C45" s="296"/>
      <c r="D45" s="296"/>
      <c r="E45" s="296"/>
      <c r="F45" s="296"/>
    </row>
    <row r="46" spans="1:6">
      <c r="A46" s="303"/>
      <c r="B46" s="294"/>
      <c r="C46" s="294"/>
      <c r="D46" s="294"/>
      <c r="E46" s="294"/>
      <c r="F46" s="294"/>
    </row>
    <row r="47" spans="1:6" ht="45">
      <c r="A47" s="301" t="s">
        <v>758</v>
      </c>
      <c r="B47" s="294"/>
      <c r="C47" s="294"/>
      <c r="D47" s="294"/>
      <c r="E47" s="294"/>
      <c r="F47" s="294"/>
    </row>
    <row r="48" spans="1:6">
      <c r="A48" s="299" t="s">
        <v>756</v>
      </c>
      <c r="B48" s="306"/>
      <c r="C48" s="306"/>
      <c r="D48" s="306"/>
      <c r="E48" s="306"/>
      <c r="F48" s="306"/>
    </row>
    <row r="49" spans="1:6">
      <c r="A49" s="299" t="s">
        <v>757</v>
      </c>
      <c r="B49" s="306"/>
      <c r="C49" s="306"/>
      <c r="D49" s="306"/>
      <c r="E49" s="306"/>
      <c r="F49" s="306"/>
    </row>
    <row r="50" spans="1:6">
      <c r="A50" s="303"/>
      <c r="B50" s="294"/>
      <c r="C50" s="294"/>
      <c r="D50" s="294"/>
      <c r="E50" s="294"/>
      <c r="F50" s="294"/>
    </row>
    <row r="51" spans="1:6" ht="30">
      <c r="A51" s="301" t="s">
        <v>759</v>
      </c>
      <c r="B51" s="294"/>
      <c r="C51" s="294"/>
      <c r="D51" s="294"/>
      <c r="E51" s="294"/>
      <c r="F51" s="294"/>
    </row>
    <row r="52" spans="1:6">
      <c r="A52" s="302" t="s">
        <v>756</v>
      </c>
      <c r="B52" s="296"/>
      <c r="C52" s="296"/>
      <c r="D52" s="296"/>
      <c r="E52" s="296"/>
      <c r="F52" s="296"/>
    </row>
    <row r="53" spans="1:6">
      <c r="A53" s="302" t="s">
        <v>757</v>
      </c>
      <c r="B53" s="296"/>
      <c r="C53" s="296"/>
      <c r="D53" s="296"/>
      <c r="E53" s="296"/>
      <c r="F53" s="296"/>
    </row>
    <row r="54" spans="1:6">
      <c r="A54" s="302" t="s">
        <v>760</v>
      </c>
      <c r="B54" s="296"/>
      <c r="C54" s="296"/>
      <c r="D54" s="296"/>
      <c r="E54" s="296"/>
      <c r="F54" s="296"/>
    </row>
    <row r="55" spans="1:6">
      <c r="A55" s="303"/>
      <c r="B55" s="294"/>
      <c r="C55" s="294"/>
      <c r="D55" s="294"/>
      <c r="E55" s="294"/>
      <c r="F55" s="294"/>
    </row>
    <row r="56" spans="1:6">
      <c r="A56" s="301" t="s">
        <v>761</v>
      </c>
      <c r="B56" s="294"/>
      <c r="C56" s="294"/>
      <c r="D56" s="294"/>
      <c r="E56" s="294"/>
      <c r="F56" s="294"/>
    </row>
    <row r="57" spans="1:6">
      <c r="A57" s="302" t="s">
        <v>756</v>
      </c>
      <c r="B57" s="296"/>
      <c r="C57" s="296"/>
      <c r="D57" s="296"/>
      <c r="E57" s="296"/>
      <c r="F57" s="296"/>
    </row>
    <row r="58" spans="1:6">
      <c r="A58" s="302" t="s">
        <v>757</v>
      </c>
      <c r="B58" s="296"/>
      <c r="C58" s="296"/>
      <c r="D58" s="296"/>
      <c r="E58" s="296"/>
      <c r="F58" s="296"/>
    </row>
    <row r="59" spans="1:6">
      <c r="A59" s="303"/>
      <c r="B59" s="294"/>
      <c r="C59" s="294"/>
      <c r="D59" s="294"/>
      <c r="E59" s="294"/>
      <c r="F59" s="294"/>
    </row>
    <row r="60" spans="1:6">
      <c r="A60" s="301" t="s">
        <v>762</v>
      </c>
      <c r="B60" s="294"/>
      <c r="C60" s="294"/>
      <c r="D60" s="294"/>
      <c r="E60" s="294"/>
      <c r="F60" s="294"/>
    </row>
    <row r="61" spans="1:6">
      <c r="A61" s="302" t="s">
        <v>763</v>
      </c>
      <c r="B61" s="296"/>
      <c r="C61" s="296"/>
      <c r="D61" s="296"/>
      <c r="E61" s="296"/>
      <c r="F61" s="296"/>
    </row>
    <row r="62" spans="1:6">
      <c r="A62" s="302" t="s">
        <v>764</v>
      </c>
      <c r="B62" s="307"/>
      <c r="C62" s="296"/>
      <c r="D62" s="296"/>
      <c r="E62" s="296"/>
      <c r="F62" s="296"/>
    </row>
    <row r="63" spans="1:6">
      <c r="A63" s="303"/>
      <c r="B63" s="294"/>
      <c r="C63" s="294"/>
      <c r="D63" s="294"/>
      <c r="E63" s="294"/>
      <c r="F63" s="294"/>
    </row>
    <row r="64" spans="1:6">
      <c r="A64" s="301" t="s">
        <v>765</v>
      </c>
      <c r="B64" s="294"/>
      <c r="C64" s="294"/>
      <c r="D64" s="294"/>
      <c r="E64" s="294"/>
      <c r="F64" s="294"/>
    </row>
    <row r="65" spans="1:6" ht="30">
      <c r="A65" s="302" t="s">
        <v>766</v>
      </c>
      <c r="B65" s="296"/>
      <c r="C65" s="296"/>
      <c r="D65" s="296"/>
      <c r="E65" s="296"/>
      <c r="F65" s="296"/>
    </row>
    <row r="66" spans="1:6" ht="30">
      <c r="A66" s="302" t="s">
        <v>767</v>
      </c>
      <c r="B66" s="296"/>
      <c r="C66" s="296"/>
      <c r="D66" s="296"/>
      <c r="E66" s="296"/>
      <c r="F66" s="296"/>
    </row>
    <row r="67" spans="1:6">
      <c r="A67" s="308"/>
      <c r="B67" s="298"/>
      <c r="C67" s="298"/>
      <c r="D67" s="298"/>
      <c r="E67" s="298"/>
      <c r="F67" s="29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B16" sqref="B16"/>
    </sheetView>
  </sheetViews>
  <sheetFormatPr baseColWidth="10" defaultRowHeight="15"/>
  <cols>
    <col min="1" max="1" width="74.28515625" customWidth="1"/>
    <col min="2" max="8" width="18.140625" customWidth="1"/>
  </cols>
  <sheetData>
    <row r="1" spans="1:9" ht="26.25">
      <c r="A1" s="323" t="s">
        <v>124</v>
      </c>
      <c r="B1" s="323"/>
      <c r="C1" s="323"/>
      <c r="D1" s="323"/>
      <c r="E1" s="323"/>
      <c r="F1" s="323"/>
      <c r="G1" s="323"/>
      <c r="H1" s="323"/>
      <c r="I1" s="49"/>
    </row>
    <row r="2" spans="1:9">
      <c r="A2" s="310" t="s">
        <v>122</v>
      </c>
      <c r="B2" s="311"/>
      <c r="C2" s="311"/>
      <c r="D2" s="311"/>
      <c r="E2" s="311"/>
      <c r="F2" s="311"/>
      <c r="G2" s="311"/>
      <c r="H2" s="312"/>
      <c r="I2" s="36"/>
    </row>
    <row r="3" spans="1:9">
      <c r="A3" s="313" t="s">
        <v>125</v>
      </c>
      <c r="B3" s="314"/>
      <c r="C3" s="314"/>
      <c r="D3" s="314"/>
      <c r="E3" s="314"/>
      <c r="F3" s="314"/>
      <c r="G3" s="314"/>
      <c r="H3" s="315"/>
      <c r="I3" s="36"/>
    </row>
    <row r="4" spans="1:9">
      <c r="A4" s="316" t="s">
        <v>126</v>
      </c>
      <c r="B4" s="317"/>
      <c r="C4" s="317"/>
      <c r="D4" s="317"/>
      <c r="E4" s="317"/>
      <c r="F4" s="317"/>
      <c r="G4" s="317"/>
      <c r="H4" s="318"/>
      <c r="I4" s="36"/>
    </row>
    <row r="5" spans="1:9">
      <c r="A5" s="319" t="s">
        <v>2</v>
      </c>
      <c r="B5" s="320"/>
      <c r="C5" s="320"/>
      <c r="D5" s="320"/>
      <c r="E5" s="320"/>
      <c r="F5" s="320"/>
      <c r="G5" s="320"/>
      <c r="H5" s="321"/>
      <c r="I5" s="36"/>
    </row>
    <row r="6" spans="1:9" ht="7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21887839.010000002</v>
      </c>
      <c r="C8" s="57">
        <v>18705571.010000002</v>
      </c>
      <c r="D8" s="57">
        <v>-1591134</v>
      </c>
      <c r="E8" s="57">
        <v>0</v>
      </c>
      <c r="F8" s="57">
        <v>42184544.020000003</v>
      </c>
      <c r="G8" s="57">
        <v>-713819.11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-1591134</v>
      </c>
      <c r="E9" s="58">
        <v>0</v>
      </c>
      <c r="F9" s="58">
        <v>1591134</v>
      </c>
      <c r="G9" s="58">
        <v>-713819.11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-1591134</v>
      </c>
      <c r="E10" s="58"/>
      <c r="F10" s="64">
        <v>-713819.11</v>
      </c>
      <c r="G10" s="64">
        <v>-713819.11</v>
      </c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21887839.010000002</v>
      </c>
      <c r="C13" s="58">
        <v>18705571.010000002</v>
      </c>
      <c r="D13" s="58">
        <v>0</v>
      </c>
      <c r="E13" s="58">
        <v>0</v>
      </c>
      <c r="F13" s="58">
        <v>40593410.020000003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21887839.010000002</v>
      </c>
      <c r="C14" s="64">
        <v>18705571.010000002</v>
      </c>
      <c r="D14" s="58"/>
      <c r="E14" s="58"/>
      <c r="F14" s="58">
        <v>40593410.020000003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21887839.010000002</v>
      </c>
      <c r="C20" s="57">
        <v>18705571.010000002</v>
      </c>
      <c r="D20" s="57">
        <v>-1591134</v>
      </c>
      <c r="E20" s="57">
        <v>0</v>
      </c>
      <c r="F20" s="57">
        <v>42184544.020000003</v>
      </c>
      <c r="G20" s="57">
        <v>-713819.11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322" t="s">
        <v>155</v>
      </c>
      <c r="B33" s="322"/>
      <c r="C33" s="322"/>
      <c r="D33" s="322"/>
      <c r="E33" s="322"/>
      <c r="F33" s="322"/>
      <c r="G33" s="322"/>
      <c r="H33" s="322"/>
    </row>
    <row r="34" spans="1:8">
      <c r="A34" s="322"/>
      <c r="B34" s="322"/>
      <c r="C34" s="322"/>
      <c r="D34" s="322"/>
      <c r="E34" s="322"/>
      <c r="F34" s="322"/>
      <c r="G34" s="322"/>
      <c r="H34" s="322"/>
    </row>
    <row r="35" spans="1:8">
      <c r="A35" s="322"/>
      <c r="B35" s="322"/>
      <c r="C35" s="322"/>
      <c r="D35" s="322"/>
      <c r="E35" s="322"/>
      <c r="F35" s="322"/>
      <c r="G35" s="322"/>
      <c r="H35" s="322"/>
    </row>
    <row r="36" spans="1:8">
      <c r="A36" s="322"/>
      <c r="B36" s="322"/>
      <c r="C36" s="322"/>
      <c r="D36" s="322"/>
      <c r="E36" s="322"/>
      <c r="F36" s="322"/>
      <c r="G36" s="322"/>
      <c r="H36" s="322"/>
    </row>
    <row r="37" spans="1:8">
      <c r="A37" s="322"/>
      <c r="B37" s="322"/>
      <c r="C37" s="322"/>
      <c r="D37" s="322"/>
      <c r="E37" s="322"/>
      <c r="F37" s="322"/>
      <c r="G37" s="322"/>
      <c r="H37" s="322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45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D10" sqref="D10"/>
    </sheetView>
  </sheetViews>
  <sheetFormatPr baseColWidth="10" defaultRowHeight="15"/>
  <cols>
    <col min="1" max="1" width="60.140625" bestFit="1" customWidth="1"/>
    <col min="2" max="11" width="25.140625" customWidth="1"/>
  </cols>
  <sheetData>
    <row r="1" spans="1:12" ht="21">
      <c r="A1" s="309" t="s">
        <v>166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75"/>
    </row>
    <row r="2" spans="1:12">
      <c r="A2" s="310" t="s">
        <v>122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  <c r="L2" s="65"/>
    </row>
    <row r="3" spans="1:12">
      <c r="A3" s="313" t="s">
        <v>167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  <c r="L3" s="65"/>
    </row>
    <row r="4" spans="1:12">
      <c r="A4" s="316" t="s">
        <v>168</v>
      </c>
      <c r="B4" s="317"/>
      <c r="C4" s="317"/>
      <c r="D4" s="317"/>
      <c r="E4" s="317"/>
      <c r="F4" s="317"/>
      <c r="G4" s="317"/>
      <c r="H4" s="317"/>
      <c r="I4" s="317"/>
      <c r="J4" s="317"/>
      <c r="K4" s="318"/>
      <c r="L4" s="65"/>
    </row>
    <row r="5" spans="1:12">
      <c r="A5" s="313" t="s">
        <v>2</v>
      </c>
      <c r="B5" s="314"/>
      <c r="C5" s="314"/>
      <c r="D5" s="314"/>
      <c r="E5" s="314"/>
      <c r="F5" s="314"/>
      <c r="G5" s="314"/>
      <c r="H5" s="314"/>
      <c r="I5" s="314"/>
      <c r="J5" s="314"/>
      <c r="K5" s="315"/>
      <c r="L5" s="65"/>
    </row>
    <row r="6" spans="1:12" ht="75">
      <c r="A6" s="71" t="s">
        <v>169</v>
      </c>
      <c r="B6" s="71" t="s">
        <v>170</v>
      </c>
      <c r="C6" s="71" t="s">
        <v>171</v>
      </c>
      <c r="D6" s="71" t="s">
        <v>172</v>
      </c>
      <c r="E6" s="71" t="s">
        <v>173</v>
      </c>
      <c r="F6" s="71" t="s">
        <v>174</v>
      </c>
      <c r="G6" s="71" t="s">
        <v>175</v>
      </c>
      <c r="H6" s="71" t="s">
        <v>176</v>
      </c>
      <c r="I6" s="81" t="s">
        <v>177</v>
      </c>
      <c r="J6" s="81" t="s">
        <v>178</v>
      </c>
      <c r="K6" s="81" t="s">
        <v>179</v>
      </c>
      <c r="L6" s="65"/>
    </row>
    <row r="7" spans="1:1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5"/>
    </row>
    <row r="8" spans="1:12">
      <c r="A8" s="70" t="s">
        <v>180</v>
      </c>
      <c r="B8" s="80"/>
      <c r="C8" s="80"/>
      <c r="D8" s="80"/>
      <c r="E8" s="82">
        <v>0</v>
      </c>
      <c r="F8" s="80"/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65"/>
    </row>
    <row r="9" spans="1:12">
      <c r="A9" s="78" t="s">
        <v>181</v>
      </c>
      <c r="B9" s="76"/>
      <c r="C9" s="76"/>
      <c r="D9" s="76"/>
      <c r="E9" s="83"/>
      <c r="F9" s="74"/>
      <c r="G9" s="83"/>
      <c r="H9" s="83"/>
      <c r="I9" s="83"/>
      <c r="J9" s="83"/>
      <c r="K9" s="83">
        <v>0</v>
      </c>
      <c r="L9" s="69"/>
    </row>
    <row r="10" spans="1:12">
      <c r="A10" s="78" t="s">
        <v>182</v>
      </c>
      <c r="B10" s="76"/>
      <c r="C10" s="76"/>
      <c r="D10" s="76"/>
      <c r="E10" s="83"/>
      <c r="F10" s="74"/>
      <c r="G10" s="83"/>
      <c r="H10" s="83"/>
      <c r="I10" s="83"/>
      <c r="J10" s="83"/>
      <c r="K10" s="83">
        <v>0</v>
      </c>
      <c r="L10" s="69"/>
    </row>
    <row r="11" spans="1:12">
      <c r="A11" s="78" t="s">
        <v>183</v>
      </c>
      <c r="B11" s="76"/>
      <c r="C11" s="76"/>
      <c r="D11" s="76"/>
      <c r="E11" s="83"/>
      <c r="F11" s="74"/>
      <c r="G11" s="83"/>
      <c r="H11" s="83"/>
      <c r="I11" s="83"/>
      <c r="J11" s="83"/>
      <c r="K11" s="83">
        <v>0</v>
      </c>
      <c r="L11" s="69"/>
    </row>
    <row r="12" spans="1:12">
      <c r="A12" s="78" t="s">
        <v>184</v>
      </c>
      <c r="B12" s="76"/>
      <c r="C12" s="76"/>
      <c r="D12" s="76"/>
      <c r="E12" s="83"/>
      <c r="F12" s="74"/>
      <c r="G12" s="83"/>
      <c r="H12" s="83"/>
      <c r="I12" s="83"/>
      <c r="J12" s="83"/>
      <c r="K12" s="83">
        <v>0</v>
      </c>
      <c r="L12" s="69"/>
    </row>
    <row r="13" spans="1:12">
      <c r="A13" s="79" t="s">
        <v>150</v>
      </c>
      <c r="B13" s="77"/>
      <c r="C13" s="77"/>
      <c r="D13" s="77"/>
      <c r="E13" s="84"/>
      <c r="F13" s="72"/>
      <c r="G13" s="84"/>
      <c r="H13" s="84"/>
      <c r="I13" s="84"/>
      <c r="J13" s="84"/>
      <c r="K13" s="84"/>
      <c r="L13" s="65"/>
    </row>
    <row r="14" spans="1:12">
      <c r="A14" s="70" t="s">
        <v>185</v>
      </c>
      <c r="B14" s="80"/>
      <c r="C14" s="80"/>
      <c r="D14" s="80"/>
      <c r="E14" s="82">
        <v>0</v>
      </c>
      <c r="F14" s="80"/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5"/>
    </row>
    <row r="15" spans="1:12">
      <c r="A15" s="78" t="s">
        <v>186</v>
      </c>
      <c r="B15" s="76"/>
      <c r="C15" s="76"/>
      <c r="D15" s="76"/>
      <c r="E15" s="83"/>
      <c r="F15" s="74"/>
      <c r="G15" s="83"/>
      <c r="H15" s="83"/>
      <c r="I15" s="83"/>
      <c r="J15" s="83"/>
      <c r="K15" s="83">
        <v>0</v>
      </c>
      <c r="L15" s="69"/>
    </row>
    <row r="16" spans="1:12">
      <c r="A16" s="78" t="s">
        <v>187</v>
      </c>
      <c r="B16" s="76"/>
      <c r="C16" s="76"/>
      <c r="D16" s="76"/>
      <c r="E16" s="83"/>
      <c r="F16" s="74"/>
      <c r="G16" s="83"/>
      <c r="H16" s="83"/>
      <c r="I16" s="83"/>
      <c r="J16" s="83"/>
      <c r="K16" s="83">
        <v>0</v>
      </c>
      <c r="L16" s="69"/>
    </row>
    <row r="17" spans="1:11">
      <c r="A17" s="78" t="s">
        <v>188</v>
      </c>
      <c r="B17" s="76"/>
      <c r="C17" s="76"/>
      <c r="D17" s="76"/>
      <c r="E17" s="83"/>
      <c r="F17" s="74"/>
      <c r="G17" s="83"/>
      <c r="H17" s="83"/>
      <c r="I17" s="83"/>
      <c r="J17" s="83"/>
      <c r="K17" s="83">
        <v>0</v>
      </c>
    </row>
    <row r="18" spans="1:11">
      <c r="A18" s="78" t="s">
        <v>189</v>
      </c>
      <c r="B18" s="76"/>
      <c r="C18" s="76"/>
      <c r="D18" s="76"/>
      <c r="E18" s="83"/>
      <c r="F18" s="74"/>
      <c r="G18" s="83"/>
      <c r="H18" s="83"/>
      <c r="I18" s="83"/>
      <c r="J18" s="83"/>
      <c r="K18" s="83">
        <v>0</v>
      </c>
    </row>
    <row r="19" spans="1:11">
      <c r="A19" s="79" t="s">
        <v>150</v>
      </c>
      <c r="B19" s="77"/>
      <c r="C19" s="77"/>
      <c r="D19" s="77"/>
      <c r="E19" s="84"/>
      <c r="F19" s="72"/>
      <c r="G19" s="84"/>
      <c r="H19" s="84"/>
      <c r="I19" s="84"/>
      <c r="J19" s="84"/>
      <c r="K19" s="84"/>
    </row>
    <row r="20" spans="1:11">
      <c r="A20" s="70" t="s">
        <v>190</v>
      </c>
      <c r="B20" s="80"/>
      <c r="C20" s="80"/>
      <c r="D20" s="80"/>
      <c r="E20" s="82">
        <v>0</v>
      </c>
      <c r="F20" s="80"/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73"/>
      <c r="B21" s="68"/>
      <c r="C21" s="68"/>
      <c r="D21" s="68"/>
      <c r="E21" s="68"/>
      <c r="F21" s="68"/>
      <c r="G21" s="85"/>
      <c r="H21" s="85"/>
      <c r="I21" s="85"/>
      <c r="J21" s="85"/>
      <c r="K21" s="8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13" workbookViewId="0">
      <selection activeCell="C40" sqref="C40"/>
    </sheetView>
  </sheetViews>
  <sheetFormatPr baseColWidth="10" defaultRowHeight="15"/>
  <cols>
    <col min="1" max="1" width="89" bestFit="1" customWidth="1"/>
    <col min="2" max="4" width="24.140625" customWidth="1"/>
  </cols>
  <sheetData>
    <row r="1" spans="1:11" ht="21">
      <c r="A1" s="309" t="s">
        <v>191</v>
      </c>
      <c r="B1" s="309"/>
      <c r="C1" s="309"/>
      <c r="D1" s="309"/>
      <c r="E1" s="95"/>
      <c r="F1" s="95"/>
      <c r="G1" s="95"/>
      <c r="H1" s="95"/>
      <c r="I1" s="95"/>
      <c r="J1" s="95"/>
      <c r="K1" s="95"/>
    </row>
    <row r="2" spans="1:11">
      <c r="A2" s="310" t="s">
        <v>122</v>
      </c>
      <c r="B2" s="311"/>
      <c r="C2" s="311"/>
      <c r="D2" s="312"/>
      <c r="E2" s="86"/>
      <c r="F2" s="86"/>
      <c r="G2" s="86"/>
      <c r="H2" s="86"/>
      <c r="I2" s="86"/>
      <c r="J2" s="86"/>
      <c r="K2" s="86"/>
    </row>
    <row r="3" spans="1:11">
      <c r="A3" s="313" t="s">
        <v>192</v>
      </c>
      <c r="B3" s="314"/>
      <c r="C3" s="314"/>
      <c r="D3" s="315"/>
      <c r="E3" s="86"/>
      <c r="F3" s="86"/>
      <c r="G3" s="86"/>
      <c r="H3" s="86"/>
      <c r="I3" s="86"/>
      <c r="J3" s="86"/>
      <c r="K3" s="86"/>
    </row>
    <row r="4" spans="1:11">
      <c r="A4" s="316" t="s">
        <v>168</v>
      </c>
      <c r="B4" s="317"/>
      <c r="C4" s="317"/>
      <c r="D4" s="318"/>
      <c r="E4" s="86"/>
      <c r="F4" s="86"/>
      <c r="G4" s="86"/>
      <c r="H4" s="86"/>
      <c r="I4" s="86"/>
      <c r="J4" s="86"/>
      <c r="K4" s="86"/>
    </row>
    <row r="5" spans="1:11">
      <c r="A5" s="319" t="s">
        <v>2</v>
      </c>
      <c r="B5" s="320"/>
      <c r="C5" s="320"/>
      <c r="D5" s="321"/>
      <c r="E5" s="86"/>
      <c r="F5" s="86"/>
      <c r="G5" s="86"/>
      <c r="H5" s="86"/>
      <c r="I5" s="86"/>
      <c r="J5" s="86"/>
      <c r="K5" s="86"/>
    </row>
    <row r="6" spans="1:1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>
      <c r="A7" s="96" t="s">
        <v>4</v>
      </c>
      <c r="B7" s="87" t="s">
        <v>193</v>
      </c>
      <c r="C7" s="87" t="s">
        <v>194</v>
      </c>
      <c r="D7" s="87" t="s">
        <v>195</v>
      </c>
      <c r="E7" s="86"/>
      <c r="F7" s="86"/>
      <c r="G7" s="86"/>
      <c r="H7" s="86"/>
      <c r="I7" s="86"/>
      <c r="J7" s="86"/>
      <c r="K7" s="86"/>
    </row>
    <row r="8" spans="1:11">
      <c r="A8" s="90" t="s">
        <v>196</v>
      </c>
      <c r="B8" s="105">
        <v>443117783.04000002</v>
      </c>
      <c r="C8" s="105">
        <v>291200546.86000001</v>
      </c>
      <c r="D8" s="105">
        <v>288541218.38</v>
      </c>
      <c r="E8" s="86"/>
      <c r="F8" s="86"/>
      <c r="G8" s="86"/>
      <c r="H8" s="86"/>
      <c r="I8" s="86"/>
      <c r="J8" s="86"/>
      <c r="K8" s="86"/>
    </row>
    <row r="9" spans="1:11">
      <c r="A9" s="88" t="s">
        <v>197</v>
      </c>
      <c r="B9" s="120">
        <v>328195598.04000002</v>
      </c>
      <c r="C9" s="120">
        <v>229583811.31</v>
      </c>
      <c r="D9" s="120">
        <v>226924482.83000001</v>
      </c>
      <c r="E9" s="86"/>
      <c r="F9" s="86"/>
      <c r="G9" s="86"/>
      <c r="H9" s="86"/>
      <c r="I9" s="86"/>
      <c r="J9" s="86"/>
      <c r="K9" s="86"/>
    </row>
    <row r="10" spans="1:11">
      <c r="A10" s="88" t="s">
        <v>198</v>
      </c>
      <c r="B10" s="120">
        <v>114922185</v>
      </c>
      <c r="C10" s="120">
        <v>61616735.549999997</v>
      </c>
      <c r="D10" s="120">
        <v>61616735.549999997</v>
      </c>
      <c r="E10" s="86"/>
      <c r="F10" s="86"/>
      <c r="G10" s="86"/>
      <c r="H10" s="86"/>
      <c r="I10" s="86"/>
      <c r="J10" s="86"/>
      <c r="K10" s="86"/>
    </row>
    <row r="11" spans="1:11">
      <c r="A11" s="88" t="s">
        <v>199</v>
      </c>
      <c r="B11" s="120">
        <v>0</v>
      </c>
      <c r="C11" s="120">
        <v>0</v>
      </c>
      <c r="D11" s="120">
        <v>0</v>
      </c>
      <c r="E11" s="86"/>
      <c r="F11" s="86"/>
      <c r="G11" s="86"/>
      <c r="H11" s="86"/>
      <c r="I11" s="86"/>
      <c r="J11" s="86"/>
      <c r="K11" s="86"/>
    </row>
    <row r="12" spans="1:11">
      <c r="A12" s="94"/>
      <c r="B12" s="107"/>
      <c r="C12" s="107"/>
      <c r="D12" s="107"/>
      <c r="E12" s="86"/>
      <c r="F12" s="86"/>
      <c r="G12" s="86"/>
      <c r="H12" s="86"/>
      <c r="I12" s="86"/>
      <c r="J12" s="86"/>
      <c r="K12" s="86"/>
    </row>
    <row r="13" spans="1:11">
      <c r="A13" s="90" t="s">
        <v>200</v>
      </c>
      <c r="B13" s="105">
        <v>439935515.04000002</v>
      </c>
      <c r="C13" s="105">
        <v>228678947.55000001</v>
      </c>
      <c r="D13" s="105">
        <v>220711994.05000001</v>
      </c>
      <c r="E13" s="86"/>
      <c r="F13" s="86"/>
      <c r="G13" s="86"/>
      <c r="H13" s="86"/>
      <c r="I13" s="86"/>
      <c r="J13" s="86"/>
      <c r="K13" s="86"/>
    </row>
    <row r="14" spans="1:11">
      <c r="A14" s="88" t="s">
        <v>201</v>
      </c>
      <c r="B14" s="120">
        <v>328195598.04000002</v>
      </c>
      <c r="C14" s="120">
        <v>158515090.58000001</v>
      </c>
      <c r="D14" s="120">
        <v>153106418.94</v>
      </c>
      <c r="E14" s="86"/>
      <c r="F14" s="86"/>
      <c r="G14" s="86"/>
      <c r="H14" s="86"/>
      <c r="I14" s="86"/>
      <c r="J14" s="86"/>
      <c r="K14" s="86"/>
    </row>
    <row r="15" spans="1:11">
      <c r="A15" s="88" t="s">
        <v>202</v>
      </c>
      <c r="B15" s="120">
        <v>111739917</v>
      </c>
      <c r="C15" s="120">
        <v>70163856.969999999</v>
      </c>
      <c r="D15" s="120">
        <v>67605575.109999999</v>
      </c>
      <c r="E15" s="86"/>
      <c r="F15" s="86"/>
      <c r="G15" s="86"/>
      <c r="H15" s="86"/>
      <c r="I15" s="86"/>
      <c r="J15" s="86"/>
      <c r="K15" s="86"/>
    </row>
    <row r="16" spans="1:11">
      <c r="A16" s="94"/>
      <c r="B16" s="107"/>
      <c r="C16" s="107"/>
      <c r="D16" s="107"/>
      <c r="E16" s="86"/>
      <c r="F16" s="86"/>
      <c r="G16" s="86"/>
      <c r="H16" s="86"/>
      <c r="I16" s="86"/>
      <c r="J16" s="86"/>
      <c r="K16" s="86"/>
    </row>
    <row r="17" spans="1:4">
      <c r="A17" s="90" t="s">
        <v>203</v>
      </c>
      <c r="B17" s="108">
        <v>0</v>
      </c>
      <c r="C17" s="105">
        <v>24168987.82</v>
      </c>
      <c r="D17" s="105">
        <v>24168987.82</v>
      </c>
    </row>
    <row r="18" spans="1:4">
      <c r="A18" s="88" t="s">
        <v>204</v>
      </c>
      <c r="B18" s="109">
        <v>0</v>
      </c>
      <c r="C18" s="120">
        <v>17909560.280000001</v>
      </c>
      <c r="D18" s="120">
        <v>17909560.280000001</v>
      </c>
    </row>
    <row r="19" spans="1:4">
      <c r="A19" s="88" t="s">
        <v>205</v>
      </c>
      <c r="B19" s="109">
        <v>0</v>
      </c>
      <c r="C19" s="120">
        <v>6259427.54</v>
      </c>
      <c r="D19" s="110">
        <v>6259427.54</v>
      </c>
    </row>
    <row r="20" spans="1:4">
      <c r="A20" s="94"/>
      <c r="B20" s="107"/>
      <c r="C20" s="107"/>
      <c r="D20" s="107"/>
    </row>
    <row r="21" spans="1:4">
      <c r="A21" s="90" t="s">
        <v>206</v>
      </c>
      <c r="B21" s="105">
        <v>3182268</v>
      </c>
      <c r="C21" s="105">
        <v>86690587.129999995</v>
      </c>
      <c r="D21" s="105">
        <v>91998212.149999976</v>
      </c>
    </row>
    <row r="22" spans="1:4">
      <c r="A22" s="90"/>
      <c r="B22" s="107"/>
      <c r="C22" s="107"/>
      <c r="D22" s="107"/>
    </row>
    <row r="23" spans="1:4">
      <c r="A23" s="90" t="s">
        <v>207</v>
      </c>
      <c r="B23" s="105">
        <v>3182268</v>
      </c>
      <c r="C23" s="105">
        <v>86690587.129999995</v>
      </c>
      <c r="D23" s="105">
        <v>91998212.149999976</v>
      </c>
    </row>
    <row r="24" spans="1:4">
      <c r="A24" s="90"/>
      <c r="B24" s="111"/>
      <c r="C24" s="111"/>
      <c r="D24" s="111"/>
    </row>
    <row r="25" spans="1:4" ht="30">
      <c r="A25" s="97" t="s">
        <v>208</v>
      </c>
      <c r="B25" s="105">
        <v>3182268</v>
      </c>
      <c r="C25" s="105">
        <v>62521599.309999995</v>
      </c>
      <c r="D25" s="105">
        <v>67829224.329999983</v>
      </c>
    </row>
    <row r="26" spans="1:4">
      <c r="A26" s="98"/>
      <c r="B26" s="103"/>
      <c r="C26" s="103"/>
      <c r="D26" s="103"/>
    </row>
    <row r="27" spans="1:4">
      <c r="A27" s="93"/>
      <c r="B27" s="86"/>
      <c r="C27" s="86"/>
      <c r="D27" s="86"/>
    </row>
    <row r="28" spans="1:4">
      <c r="A28" s="96" t="s">
        <v>209</v>
      </c>
      <c r="B28" s="87" t="s">
        <v>210</v>
      </c>
      <c r="C28" s="87" t="s">
        <v>194</v>
      </c>
      <c r="D28" s="87" t="s">
        <v>211</v>
      </c>
    </row>
    <row r="29" spans="1:4">
      <c r="A29" s="90" t="s">
        <v>212</v>
      </c>
      <c r="B29" s="112">
        <v>2125432.9500000002</v>
      </c>
      <c r="C29" s="112">
        <v>713819.11</v>
      </c>
      <c r="D29" s="112">
        <v>713819.11</v>
      </c>
    </row>
    <row r="30" spans="1:4">
      <c r="A30" s="88" t="s">
        <v>213</v>
      </c>
      <c r="B30" s="123">
        <v>0</v>
      </c>
      <c r="C30" s="123">
        <v>72420</v>
      </c>
      <c r="D30" s="123">
        <v>72420</v>
      </c>
    </row>
    <row r="31" spans="1:4">
      <c r="A31" s="88" t="s">
        <v>214</v>
      </c>
      <c r="B31" s="123">
        <v>2125432.9500000002</v>
      </c>
      <c r="C31" s="123">
        <v>641399.11</v>
      </c>
      <c r="D31" s="123">
        <v>641399.11</v>
      </c>
    </row>
    <row r="32" spans="1:4">
      <c r="A32" s="89"/>
      <c r="B32" s="114"/>
      <c r="C32" s="114"/>
      <c r="D32" s="114"/>
    </row>
    <row r="33" spans="1:4">
      <c r="A33" s="90" t="s">
        <v>215</v>
      </c>
      <c r="B33" s="112">
        <v>5307700.95</v>
      </c>
      <c r="C33" s="112">
        <v>63235418.419999994</v>
      </c>
      <c r="D33" s="112">
        <v>68543043.439999983</v>
      </c>
    </row>
    <row r="34" spans="1:4">
      <c r="A34" s="91"/>
      <c r="B34" s="104"/>
      <c r="C34" s="104"/>
      <c r="D34" s="104"/>
    </row>
    <row r="35" spans="1:4">
      <c r="A35" s="93"/>
      <c r="B35" s="86"/>
      <c r="C35" s="86"/>
      <c r="D35" s="86"/>
    </row>
    <row r="36" spans="1:4" ht="30">
      <c r="A36" s="96" t="s">
        <v>209</v>
      </c>
      <c r="B36" s="87" t="s">
        <v>216</v>
      </c>
      <c r="C36" s="87" t="s">
        <v>194</v>
      </c>
      <c r="D36" s="87" t="s">
        <v>195</v>
      </c>
    </row>
    <row r="37" spans="1:4">
      <c r="A37" s="90" t="s">
        <v>217</v>
      </c>
      <c r="B37" s="112">
        <v>0</v>
      </c>
      <c r="C37" s="112">
        <v>0</v>
      </c>
      <c r="D37" s="112">
        <v>0</v>
      </c>
    </row>
    <row r="38" spans="1:4">
      <c r="A38" s="88" t="s">
        <v>218</v>
      </c>
      <c r="B38" s="113"/>
      <c r="C38" s="113"/>
      <c r="D38" s="113"/>
    </row>
    <row r="39" spans="1:4">
      <c r="A39" s="88" t="s">
        <v>219</v>
      </c>
      <c r="B39" s="113"/>
      <c r="C39" s="113"/>
      <c r="D39" s="113"/>
    </row>
    <row r="40" spans="1:4">
      <c r="A40" s="90" t="s">
        <v>220</v>
      </c>
      <c r="B40" s="112">
        <v>3182268</v>
      </c>
      <c r="C40" s="112">
        <v>1591134</v>
      </c>
      <c r="D40" s="112">
        <v>1591134</v>
      </c>
    </row>
    <row r="41" spans="1:4">
      <c r="A41" s="88" t="s">
        <v>221</v>
      </c>
      <c r="B41" s="123">
        <v>0</v>
      </c>
      <c r="C41" s="123">
        <v>0</v>
      </c>
      <c r="D41" s="123">
        <v>0</v>
      </c>
    </row>
    <row r="42" spans="1:4">
      <c r="A42" s="88" t="s">
        <v>222</v>
      </c>
      <c r="B42" s="123">
        <v>3182268</v>
      </c>
      <c r="C42" s="123">
        <v>1591134</v>
      </c>
      <c r="D42" s="123">
        <v>1591134</v>
      </c>
    </row>
    <row r="43" spans="1:4">
      <c r="A43" s="89"/>
      <c r="B43" s="114"/>
      <c r="C43" s="114"/>
      <c r="D43" s="114"/>
    </row>
    <row r="44" spans="1:4">
      <c r="A44" s="90" t="s">
        <v>223</v>
      </c>
      <c r="B44" s="112">
        <v>-3182268</v>
      </c>
      <c r="C44" s="112">
        <v>-1591134</v>
      </c>
      <c r="D44" s="112">
        <v>-1591134</v>
      </c>
    </row>
    <row r="45" spans="1:4">
      <c r="A45" s="102"/>
      <c r="B45" s="115"/>
      <c r="C45" s="115"/>
      <c r="D45" s="115"/>
    </row>
    <row r="46" spans="1:4">
      <c r="A46" s="86"/>
      <c r="B46" s="86"/>
      <c r="C46" s="86"/>
      <c r="D46" s="86"/>
    </row>
    <row r="47" spans="1:4" ht="30">
      <c r="A47" s="96" t="s">
        <v>209</v>
      </c>
      <c r="B47" s="87" t="s">
        <v>216</v>
      </c>
      <c r="C47" s="87" t="s">
        <v>194</v>
      </c>
      <c r="D47" s="87" t="s">
        <v>195</v>
      </c>
    </row>
    <row r="48" spans="1:4">
      <c r="A48" s="99" t="s">
        <v>224</v>
      </c>
      <c r="B48" s="121">
        <v>328195598.04000002</v>
      </c>
      <c r="C48" s="121">
        <v>229583811.31</v>
      </c>
      <c r="D48" s="121">
        <v>226924482.83000001</v>
      </c>
    </row>
    <row r="49" spans="1:4" ht="30">
      <c r="A49" s="100" t="s">
        <v>225</v>
      </c>
      <c r="B49" s="112">
        <v>0</v>
      </c>
      <c r="C49" s="112">
        <v>0</v>
      </c>
      <c r="D49" s="112">
        <v>0</v>
      </c>
    </row>
    <row r="50" spans="1:4">
      <c r="A50" s="101" t="s">
        <v>218</v>
      </c>
      <c r="B50" s="113"/>
      <c r="C50" s="113"/>
      <c r="D50" s="113"/>
    </row>
    <row r="51" spans="1:4">
      <c r="A51" s="101" t="s">
        <v>221</v>
      </c>
      <c r="B51" s="123">
        <v>0</v>
      </c>
      <c r="C51" s="123">
        <v>0</v>
      </c>
      <c r="D51" s="123">
        <v>0</v>
      </c>
    </row>
    <row r="52" spans="1:4">
      <c r="A52" s="89"/>
      <c r="B52" s="114"/>
      <c r="C52" s="114"/>
      <c r="D52" s="114"/>
    </row>
    <row r="53" spans="1:4">
      <c r="A53" s="88" t="s">
        <v>201</v>
      </c>
      <c r="B53" s="123">
        <v>328195598.04000002</v>
      </c>
      <c r="C53" s="123">
        <v>158515090.58000001</v>
      </c>
      <c r="D53" s="123">
        <v>153106418.94</v>
      </c>
    </row>
    <row r="54" spans="1:4">
      <c r="A54" s="89"/>
      <c r="B54" s="114"/>
      <c r="C54" s="114"/>
      <c r="D54" s="114"/>
    </row>
    <row r="55" spans="1:4">
      <c r="A55" s="88" t="s">
        <v>204</v>
      </c>
      <c r="B55" s="116"/>
      <c r="C55" s="123">
        <v>17909560.280000001</v>
      </c>
      <c r="D55" s="123">
        <v>17909560.280000001</v>
      </c>
    </row>
    <row r="56" spans="1:4">
      <c r="A56" s="89"/>
      <c r="B56" s="114"/>
      <c r="C56" s="114"/>
      <c r="D56" s="114"/>
    </row>
    <row r="57" spans="1:4" ht="30">
      <c r="A57" s="97" t="s">
        <v>226</v>
      </c>
      <c r="B57" s="112">
        <v>0</v>
      </c>
      <c r="C57" s="112">
        <v>88978281.00999999</v>
      </c>
      <c r="D57" s="112">
        <v>91727624.170000017</v>
      </c>
    </row>
    <row r="58" spans="1:4">
      <c r="A58" s="92"/>
      <c r="B58" s="117"/>
      <c r="C58" s="117"/>
      <c r="D58" s="117"/>
    </row>
    <row r="59" spans="1:4">
      <c r="A59" s="97" t="s">
        <v>227</v>
      </c>
      <c r="B59" s="112">
        <v>0</v>
      </c>
      <c r="C59" s="112">
        <v>88978281.00999999</v>
      </c>
      <c r="D59" s="112">
        <v>91727624.170000017</v>
      </c>
    </row>
    <row r="60" spans="1:4">
      <c r="A60" s="91"/>
      <c r="B60" s="115"/>
      <c r="C60" s="115"/>
      <c r="D60" s="115"/>
    </row>
    <row r="61" spans="1:4">
      <c r="A61" s="86"/>
      <c r="B61" s="86"/>
      <c r="C61" s="86"/>
      <c r="D61" s="86"/>
    </row>
    <row r="62" spans="1:4" ht="30">
      <c r="A62" s="96" t="s">
        <v>209</v>
      </c>
      <c r="B62" s="87" t="s">
        <v>216</v>
      </c>
      <c r="C62" s="87" t="s">
        <v>194</v>
      </c>
      <c r="D62" s="87" t="s">
        <v>195</v>
      </c>
    </row>
    <row r="63" spans="1:4">
      <c r="A63" s="99" t="s">
        <v>198</v>
      </c>
      <c r="B63" s="122">
        <v>114922185</v>
      </c>
      <c r="C63" s="122">
        <v>61616735.549999997</v>
      </c>
      <c r="D63" s="122">
        <v>61616735.549999997</v>
      </c>
    </row>
    <row r="64" spans="1:4" ht="30">
      <c r="A64" s="100" t="s">
        <v>228</v>
      </c>
      <c r="B64" s="105">
        <v>-3182268</v>
      </c>
      <c r="C64" s="105">
        <v>-1591134</v>
      </c>
      <c r="D64" s="105">
        <v>-1591134</v>
      </c>
    </row>
    <row r="65" spans="1:4">
      <c r="A65" s="101" t="s">
        <v>219</v>
      </c>
      <c r="B65" s="106"/>
      <c r="C65" s="106"/>
      <c r="D65" s="106"/>
    </row>
    <row r="66" spans="1:4">
      <c r="A66" s="101" t="s">
        <v>222</v>
      </c>
      <c r="B66" s="120">
        <v>3182268</v>
      </c>
      <c r="C66" s="120">
        <v>1591134</v>
      </c>
      <c r="D66" s="120">
        <v>1591134</v>
      </c>
    </row>
    <row r="67" spans="1:4">
      <c r="A67" s="89"/>
      <c r="B67" s="107"/>
      <c r="C67" s="107"/>
      <c r="D67" s="107"/>
    </row>
    <row r="68" spans="1:4">
      <c r="A68" s="88" t="s">
        <v>229</v>
      </c>
      <c r="B68" s="120">
        <v>111739917</v>
      </c>
      <c r="C68" s="120">
        <v>70163856.969999999</v>
      </c>
      <c r="D68" s="120">
        <v>67605575.109999999</v>
      </c>
    </row>
    <row r="69" spans="1:4">
      <c r="A69" s="89"/>
      <c r="B69" s="107"/>
      <c r="C69" s="107"/>
      <c r="D69" s="107"/>
    </row>
    <row r="70" spans="1:4">
      <c r="A70" s="88" t="s">
        <v>205</v>
      </c>
      <c r="B70" s="118">
        <v>0</v>
      </c>
      <c r="C70" s="120">
        <v>6259427.54</v>
      </c>
      <c r="D70" s="120">
        <v>6259427.54</v>
      </c>
    </row>
    <row r="71" spans="1:4">
      <c r="A71" s="89"/>
      <c r="B71" s="107"/>
      <c r="C71" s="107"/>
      <c r="D71" s="107"/>
    </row>
    <row r="72" spans="1:4" ht="30">
      <c r="A72" s="97" t="s">
        <v>230</v>
      </c>
      <c r="B72" s="105">
        <v>0</v>
      </c>
      <c r="C72" s="105">
        <v>-3878827.8800000018</v>
      </c>
      <c r="D72" s="105">
        <v>-1320546.0200000023</v>
      </c>
    </row>
    <row r="73" spans="1:4">
      <c r="A73" s="89"/>
      <c r="B73" s="107"/>
      <c r="C73" s="107"/>
      <c r="D73" s="107"/>
    </row>
    <row r="74" spans="1:4" ht="30">
      <c r="A74" s="97" t="s">
        <v>231</v>
      </c>
      <c r="B74" s="105">
        <v>3182268</v>
      </c>
      <c r="C74" s="105">
        <v>-2287693.8800000018</v>
      </c>
      <c r="D74" s="105">
        <v>270587.97999999765</v>
      </c>
    </row>
    <row r="75" spans="1:4">
      <c r="A75" s="91"/>
      <c r="B75" s="119"/>
      <c r="C75" s="119"/>
      <c r="D75" s="11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topLeftCell="A13" workbookViewId="0">
      <selection activeCell="E41" sqref="E41"/>
    </sheetView>
  </sheetViews>
  <sheetFormatPr baseColWidth="10" defaultRowHeight="15"/>
  <cols>
    <col min="1" max="1" width="84.5703125" bestFit="1" customWidth="1"/>
    <col min="2" max="7" width="20.28515625" customWidth="1"/>
    <col min="9" max="9" width="15.140625" bestFit="1" customWidth="1"/>
  </cols>
  <sheetData>
    <row r="1" spans="1:8" ht="21">
      <c r="A1" s="327" t="s">
        <v>232</v>
      </c>
      <c r="B1" s="327"/>
      <c r="C1" s="327"/>
      <c r="D1" s="327"/>
      <c r="E1" s="327"/>
      <c r="F1" s="327"/>
      <c r="G1" s="327"/>
      <c r="H1" s="137"/>
    </row>
    <row r="2" spans="1:8">
      <c r="A2" s="310" t="s">
        <v>122</v>
      </c>
      <c r="B2" s="311"/>
      <c r="C2" s="311"/>
      <c r="D2" s="311"/>
      <c r="E2" s="311"/>
      <c r="F2" s="311"/>
      <c r="G2" s="312"/>
      <c r="H2" s="124"/>
    </row>
    <row r="3" spans="1:8">
      <c r="A3" s="313" t="s">
        <v>233</v>
      </c>
      <c r="B3" s="314"/>
      <c r="C3" s="314"/>
      <c r="D3" s="314"/>
      <c r="E3" s="314"/>
      <c r="F3" s="314"/>
      <c r="G3" s="315"/>
      <c r="H3" s="124"/>
    </row>
    <row r="4" spans="1:8">
      <c r="A4" s="316" t="s">
        <v>168</v>
      </c>
      <c r="B4" s="317"/>
      <c r="C4" s="317"/>
      <c r="D4" s="317"/>
      <c r="E4" s="317"/>
      <c r="F4" s="317"/>
      <c r="G4" s="318"/>
      <c r="H4" s="124"/>
    </row>
    <row r="5" spans="1:8">
      <c r="A5" s="319" t="s">
        <v>2</v>
      </c>
      <c r="B5" s="320"/>
      <c r="C5" s="320"/>
      <c r="D5" s="320"/>
      <c r="E5" s="320"/>
      <c r="F5" s="320"/>
      <c r="G5" s="321"/>
      <c r="H5" s="124"/>
    </row>
    <row r="6" spans="1:8">
      <c r="A6" s="324" t="s">
        <v>234</v>
      </c>
      <c r="B6" s="326" t="s">
        <v>235</v>
      </c>
      <c r="C6" s="326"/>
      <c r="D6" s="326"/>
      <c r="E6" s="326"/>
      <c r="F6" s="326"/>
      <c r="G6" s="326" t="s">
        <v>236</v>
      </c>
      <c r="H6" s="124"/>
    </row>
    <row r="7" spans="1:8" ht="30">
      <c r="A7" s="325"/>
      <c r="B7" s="128" t="s">
        <v>237</v>
      </c>
      <c r="C7" s="127" t="s">
        <v>238</v>
      </c>
      <c r="D7" s="128" t="s">
        <v>239</v>
      </c>
      <c r="E7" s="128" t="s">
        <v>194</v>
      </c>
      <c r="F7" s="128" t="s">
        <v>240</v>
      </c>
      <c r="G7" s="326"/>
      <c r="H7" s="124"/>
    </row>
    <row r="8" spans="1:8">
      <c r="A8" s="130" t="s">
        <v>241</v>
      </c>
      <c r="B8" s="141"/>
      <c r="C8" s="141"/>
      <c r="D8" s="141"/>
      <c r="E8" s="141"/>
      <c r="F8" s="141"/>
      <c r="G8" s="141"/>
      <c r="H8" s="124"/>
    </row>
    <row r="9" spans="1:8">
      <c r="A9" s="131" t="s">
        <v>242</v>
      </c>
      <c r="B9" s="149">
        <v>58373750.350000001</v>
      </c>
      <c r="C9" s="149">
        <v>23621028.23</v>
      </c>
      <c r="D9" s="142">
        <v>81994778.579999998</v>
      </c>
      <c r="E9" s="149">
        <v>60493606.25</v>
      </c>
      <c r="F9" s="149">
        <v>60333485.189999998</v>
      </c>
      <c r="G9" s="142">
        <v>1959734.8399999961</v>
      </c>
      <c r="H9" s="125"/>
    </row>
    <row r="10" spans="1:8">
      <c r="A10" s="131" t="s">
        <v>243</v>
      </c>
      <c r="B10" s="149">
        <v>0</v>
      </c>
      <c r="C10" s="149">
        <v>0</v>
      </c>
      <c r="D10" s="142">
        <v>0</v>
      </c>
      <c r="E10" s="149">
        <v>0</v>
      </c>
      <c r="F10" s="149">
        <v>0</v>
      </c>
      <c r="G10" s="142">
        <v>0</v>
      </c>
      <c r="H10" s="124"/>
    </row>
    <row r="11" spans="1:8">
      <c r="A11" s="131" t="s">
        <v>244</v>
      </c>
      <c r="B11" s="149">
        <v>590787.68999999994</v>
      </c>
      <c r="C11" s="149">
        <v>0</v>
      </c>
      <c r="D11" s="142">
        <v>590787.68999999994</v>
      </c>
      <c r="E11" s="149">
        <v>338936.76</v>
      </c>
      <c r="F11" s="149">
        <v>324293.76000000001</v>
      </c>
      <c r="G11" s="142">
        <v>-266493.92999999993</v>
      </c>
      <c r="H11" s="124"/>
    </row>
    <row r="12" spans="1:8">
      <c r="A12" s="131" t="s">
        <v>245</v>
      </c>
      <c r="B12" s="149">
        <v>47500147.159999996</v>
      </c>
      <c r="C12" s="149">
        <v>25000</v>
      </c>
      <c r="D12" s="142">
        <v>47525147.159999996</v>
      </c>
      <c r="E12" s="149">
        <v>25038528.52</v>
      </c>
      <c r="F12" s="149">
        <v>24963289.559999999</v>
      </c>
      <c r="G12" s="142">
        <v>-22536857.599999998</v>
      </c>
      <c r="H12" s="124"/>
    </row>
    <row r="13" spans="1:8">
      <c r="A13" s="131" t="s">
        <v>246</v>
      </c>
      <c r="B13" s="149">
        <v>8210607.79</v>
      </c>
      <c r="C13" s="149">
        <v>0</v>
      </c>
      <c r="D13" s="142">
        <v>8210607.79</v>
      </c>
      <c r="E13" s="149">
        <v>1388491.56</v>
      </c>
      <c r="F13" s="149">
        <v>1388191.56</v>
      </c>
      <c r="G13" s="142">
        <v>-6822416.2300000004</v>
      </c>
      <c r="H13" s="124"/>
    </row>
    <row r="14" spans="1:8">
      <c r="A14" s="131" t="s">
        <v>247</v>
      </c>
      <c r="B14" s="149">
        <v>5877831.3600000003</v>
      </c>
      <c r="C14" s="149">
        <v>195000</v>
      </c>
      <c r="D14" s="142">
        <v>6072831.3600000003</v>
      </c>
      <c r="E14" s="149">
        <v>3096814.44</v>
      </c>
      <c r="F14" s="149">
        <v>3064264.98</v>
      </c>
      <c r="G14" s="142">
        <v>-2813566.3800000004</v>
      </c>
      <c r="H14" s="124"/>
    </row>
    <row r="15" spans="1:8">
      <c r="A15" s="131" t="s">
        <v>248</v>
      </c>
      <c r="B15" s="149">
        <v>0</v>
      </c>
      <c r="C15" s="149">
        <v>0</v>
      </c>
      <c r="D15" s="142">
        <v>0</v>
      </c>
      <c r="E15" s="149">
        <v>0</v>
      </c>
      <c r="F15" s="149">
        <v>0</v>
      </c>
      <c r="G15" s="142">
        <v>0</v>
      </c>
      <c r="H15" s="124"/>
    </row>
    <row r="16" spans="1:8">
      <c r="A16" s="126" t="s">
        <v>249</v>
      </c>
      <c r="B16" s="142">
        <v>200431514.21000001</v>
      </c>
      <c r="C16" s="142">
        <v>-23689995.59</v>
      </c>
      <c r="D16" s="142">
        <v>176741518.62</v>
      </c>
      <c r="E16" s="142">
        <v>98724449.000000015</v>
      </c>
      <c r="F16" s="142">
        <v>96347973.000000015</v>
      </c>
      <c r="G16" s="142">
        <v>-104083541.20999999</v>
      </c>
      <c r="H16" s="124"/>
    </row>
    <row r="17" spans="1:7">
      <c r="A17" s="135" t="s">
        <v>250</v>
      </c>
      <c r="B17" s="149">
        <v>117501068</v>
      </c>
      <c r="C17" s="149">
        <v>-13171448</v>
      </c>
      <c r="D17" s="142">
        <v>104329620</v>
      </c>
      <c r="E17" s="149">
        <v>62679245.07</v>
      </c>
      <c r="F17" s="149">
        <v>62679245.07</v>
      </c>
      <c r="G17" s="142">
        <v>-54821822.93</v>
      </c>
    </row>
    <row r="18" spans="1:7">
      <c r="A18" s="135" t="s">
        <v>251</v>
      </c>
      <c r="B18" s="149">
        <v>40496394.310000002</v>
      </c>
      <c r="C18" s="149">
        <v>-8179211.3099999996</v>
      </c>
      <c r="D18" s="142">
        <v>32317183.000000004</v>
      </c>
      <c r="E18" s="149">
        <v>18373593.190000001</v>
      </c>
      <c r="F18" s="149">
        <v>18373593.190000001</v>
      </c>
      <c r="G18" s="142">
        <v>-22122801.120000001</v>
      </c>
    </row>
    <row r="19" spans="1:7">
      <c r="A19" s="135" t="s">
        <v>252</v>
      </c>
      <c r="B19" s="149">
        <v>10987369</v>
      </c>
      <c r="C19" s="149">
        <v>-965197</v>
      </c>
      <c r="D19" s="142">
        <v>10022172</v>
      </c>
      <c r="E19" s="149">
        <v>5873644.9400000004</v>
      </c>
      <c r="F19" s="149">
        <v>5873644.9400000004</v>
      </c>
      <c r="G19" s="142">
        <v>-5113724.0599999996</v>
      </c>
    </row>
    <row r="20" spans="1:7">
      <c r="A20" s="135" t="s">
        <v>253</v>
      </c>
      <c r="B20" s="142"/>
      <c r="C20" s="142"/>
      <c r="D20" s="142">
        <v>0</v>
      </c>
      <c r="E20" s="142"/>
      <c r="F20" s="142"/>
      <c r="G20" s="142">
        <v>0</v>
      </c>
    </row>
    <row r="21" spans="1:7">
      <c r="A21" s="135" t="s">
        <v>254</v>
      </c>
      <c r="B21" s="142"/>
      <c r="C21" s="142"/>
      <c r="D21" s="142">
        <v>0</v>
      </c>
      <c r="E21" s="142"/>
      <c r="F21" s="142"/>
      <c r="G21" s="142">
        <v>0</v>
      </c>
    </row>
    <row r="22" spans="1:7">
      <c r="A22" s="135" t="s">
        <v>255</v>
      </c>
      <c r="B22" s="149">
        <v>3686403</v>
      </c>
      <c r="C22" s="149">
        <v>-1456677</v>
      </c>
      <c r="D22" s="142">
        <v>2229726</v>
      </c>
      <c r="E22" s="149">
        <v>2054186.15</v>
      </c>
      <c r="F22" s="149">
        <v>2054186.15</v>
      </c>
      <c r="G22" s="142">
        <v>-1632216.85</v>
      </c>
    </row>
    <row r="23" spans="1:7">
      <c r="A23" s="135" t="s">
        <v>256</v>
      </c>
      <c r="B23" s="142"/>
      <c r="C23" s="142"/>
      <c r="D23" s="142">
        <v>0</v>
      </c>
      <c r="E23" s="142"/>
      <c r="F23" s="142"/>
      <c r="G23" s="142">
        <v>0</v>
      </c>
    </row>
    <row r="24" spans="1:7">
      <c r="A24" s="135" t="s">
        <v>257</v>
      </c>
      <c r="B24" s="142"/>
      <c r="C24" s="142"/>
      <c r="D24" s="142">
        <v>0</v>
      </c>
      <c r="E24" s="142"/>
      <c r="F24" s="142"/>
      <c r="G24" s="142">
        <v>0</v>
      </c>
    </row>
    <row r="25" spans="1:7">
      <c r="A25" s="135" t="s">
        <v>258</v>
      </c>
      <c r="B25" s="149">
        <v>4362599</v>
      </c>
      <c r="C25" s="149">
        <v>-822685</v>
      </c>
      <c r="D25" s="142">
        <v>3539914</v>
      </c>
      <c r="E25" s="149">
        <v>472052.65</v>
      </c>
      <c r="F25" s="149">
        <v>472052.65</v>
      </c>
      <c r="G25" s="142">
        <v>-3890546.35</v>
      </c>
    </row>
    <row r="26" spans="1:7">
      <c r="A26" s="135" t="s">
        <v>259</v>
      </c>
      <c r="B26" s="149">
        <v>23397680.899999999</v>
      </c>
      <c r="C26" s="149">
        <v>905222.72</v>
      </c>
      <c r="D26" s="142">
        <v>24302903.619999997</v>
      </c>
      <c r="E26" s="149">
        <v>9271727</v>
      </c>
      <c r="F26" s="149">
        <v>6895251</v>
      </c>
      <c r="G26" s="142">
        <v>-16502429.899999999</v>
      </c>
    </row>
    <row r="27" spans="1:7">
      <c r="A27" s="135" t="s">
        <v>260</v>
      </c>
      <c r="B27" s="149">
        <v>0</v>
      </c>
      <c r="C27" s="149">
        <v>0</v>
      </c>
      <c r="D27" s="142">
        <v>0</v>
      </c>
      <c r="E27" s="149">
        <v>0</v>
      </c>
      <c r="F27" s="149">
        <v>0</v>
      </c>
      <c r="G27" s="142">
        <v>0</v>
      </c>
    </row>
    <row r="28" spans="1:7">
      <c r="A28" s="131" t="s">
        <v>261</v>
      </c>
      <c r="B28" s="142">
        <v>4348959.4799999995</v>
      </c>
      <c r="C28" s="142">
        <v>-2409968.48</v>
      </c>
      <c r="D28" s="142">
        <v>1938991</v>
      </c>
      <c r="E28" s="142">
        <v>1569955.8399999999</v>
      </c>
      <c r="F28" s="142">
        <v>1569955.8399999999</v>
      </c>
      <c r="G28" s="142">
        <v>-2779003.6399999997</v>
      </c>
    </row>
    <row r="29" spans="1:7">
      <c r="A29" s="135" t="s">
        <v>262</v>
      </c>
      <c r="B29" s="149">
        <v>6948.26</v>
      </c>
      <c r="C29" s="149">
        <v>-6948.26</v>
      </c>
      <c r="D29" s="142">
        <v>0</v>
      </c>
      <c r="E29" s="149">
        <v>13097.56</v>
      </c>
      <c r="F29" s="149">
        <v>13097.56</v>
      </c>
      <c r="G29" s="142">
        <v>6149.2999999999993</v>
      </c>
    </row>
    <row r="30" spans="1:7">
      <c r="A30" s="135" t="s">
        <v>263</v>
      </c>
      <c r="B30" s="149">
        <v>353641</v>
      </c>
      <c r="C30" s="149">
        <v>15198</v>
      </c>
      <c r="D30" s="142">
        <v>368839</v>
      </c>
      <c r="E30" s="149">
        <v>187419.95</v>
      </c>
      <c r="F30" s="149">
        <v>187419.95</v>
      </c>
      <c r="G30" s="142">
        <v>-166221.04999999999</v>
      </c>
    </row>
    <row r="31" spans="1:7">
      <c r="A31" s="135" t="s">
        <v>264</v>
      </c>
      <c r="B31" s="149">
        <v>1611447</v>
      </c>
      <c r="C31" s="149">
        <v>-464869</v>
      </c>
      <c r="D31" s="142">
        <v>1146578</v>
      </c>
      <c r="E31" s="149">
        <v>907135.94</v>
      </c>
      <c r="F31" s="149">
        <v>907135.94</v>
      </c>
      <c r="G31" s="142">
        <v>-704311.06</v>
      </c>
    </row>
    <row r="32" spans="1:7">
      <c r="A32" s="135" t="s">
        <v>265</v>
      </c>
      <c r="B32" s="149">
        <v>2015127.43</v>
      </c>
      <c r="C32" s="149">
        <v>-2015127.43</v>
      </c>
      <c r="D32" s="142">
        <v>0</v>
      </c>
      <c r="E32" s="149">
        <v>0</v>
      </c>
      <c r="F32" s="149">
        <v>0</v>
      </c>
      <c r="G32" s="142">
        <v>-2015127.43</v>
      </c>
    </row>
    <row r="33" spans="1:8">
      <c r="A33" s="135" t="s">
        <v>266</v>
      </c>
      <c r="B33" s="149">
        <v>361795.79</v>
      </c>
      <c r="C33" s="149">
        <v>61778.21</v>
      </c>
      <c r="D33" s="142">
        <v>423574</v>
      </c>
      <c r="E33" s="149">
        <v>462302.39</v>
      </c>
      <c r="F33" s="149">
        <v>462302.39</v>
      </c>
      <c r="G33" s="142">
        <v>100506.60000000003</v>
      </c>
      <c r="H33" s="124"/>
    </row>
    <row r="34" spans="1:8">
      <c r="A34" s="131" t="s">
        <v>267</v>
      </c>
      <c r="B34" s="149">
        <v>0</v>
      </c>
      <c r="C34" s="149">
        <v>0</v>
      </c>
      <c r="D34" s="142">
        <v>0</v>
      </c>
      <c r="E34" s="149">
        <v>0</v>
      </c>
      <c r="F34" s="149">
        <v>0</v>
      </c>
      <c r="G34" s="142">
        <v>0</v>
      </c>
      <c r="H34" s="124"/>
    </row>
    <row r="35" spans="1:8">
      <c r="A35" s="131" t="s">
        <v>268</v>
      </c>
      <c r="B35" s="142">
        <v>2862000</v>
      </c>
      <c r="C35" s="142">
        <v>45905159.619999997</v>
      </c>
      <c r="D35" s="142">
        <v>48767159.619999997</v>
      </c>
      <c r="E35" s="142">
        <v>26933028.940000001</v>
      </c>
      <c r="F35" s="142">
        <v>26933028.940000001</v>
      </c>
      <c r="G35" s="142">
        <v>24071028.940000001</v>
      </c>
      <c r="H35" s="124"/>
    </row>
    <row r="36" spans="1:8">
      <c r="A36" s="135" t="s">
        <v>269</v>
      </c>
      <c r="B36" s="149">
        <v>2862000</v>
      </c>
      <c r="C36" s="149">
        <v>45905159.619999997</v>
      </c>
      <c r="D36" s="142">
        <v>48767159.619999997</v>
      </c>
      <c r="E36" s="149">
        <v>26933028.940000001</v>
      </c>
      <c r="F36" s="149">
        <v>26933028.940000001</v>
      </c>
      <c r="G36" s="142">
        <v>24071028.940000001</v>
      </c>
      <c r="H36" s="124"/>
    </row>
    <row r="37" spans="1:8">
      <c r="A37" s="131" t="s">
        <v>270</v>
      </c>
      <c r="B37" s="142">
        <v>0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24"/>
    </row>
    <row r="38" spans="1:8">
      <c r="A38" s="135" t="s">
        <v>271</v>
      </c>
      <c r="B38" s="142"/>
      <c r="C38" s="142"/>
      <c r="D38" s="142">
        <v>0</v>
      </c>
      <c r="E38" s="142"/>
      <c r="F38" s="142"/>
      <c r="G38" s="142">
        <v>0</v>
      </c>
      <c r="H38" s="124"/>
    </row>
    <row r="39" spans="1:8">
      <c r="A39" s="135" t="s">
        <v>272</v>
      </c>
      <c r="B39" s="142"/>
      <c r="C39" s="142"/>
      <c r="D39" s="142">
        <v>0</v>
      </c>
      <c r="E39" s="142"/>
      <c r="F39" s="142"/>
      <c r="G39" s="142">
        <v>0</v>
      </c>
      <c r="H39" s="124"/>
    </row>
    <row r="40" spans="1:8">
      <c r="A40" s="132"/>
      <c r="B40" s="142"/>
      <c r="C40" s="142"/>
      <c r="D40" s="142"/>
      <c r="E40" s="142"/>
      <c r="F40" s="142"/>
      <c r="G40" s="142"/>
      <c r="H40" s="124"/>
    </row>
    <row r="41" spans="1:8">
      <c r="A41" s="133" t="s">
        <v>273</v>
      </c>
      <c r="B41" s="143">
        <v>328195598.04000002</v>
      </c>
      <c r="C41" s="143">
        <v>43646223.780000001</v>
      </c>
      <c r="D41" s="143">
        <v>371841821.82000005</v>
      </c>
      <c r="E41" s="143">
        <v>217583811.31000003</v>
      </c>
      <c r="F41" s="143">
        <v>214924482.83000001</v>
      </c>
      <c r="G41" s="143">
        <v>-113271115.20999998</v>
      </c>
      <c r="H41" s="124"/>
    </row>
    <row r="42" spans="1:8">
      <c r="A42" s="133" t="s">
        <v>274</v>
      </c>
      <c r="B42" s="144"/>
      <c r="C42" s="144"/>
      <c r="D42" s="144"/>
      <c r="E42" s="144"/>
      <c r="F42" s="144"/>
      <c r="G42" s="143">
        <v>0</v>
      </c>
      <c r="H42" s="125"/>
    </row>
    <row r="43" spans="1:8">
      <c r="A43" s="132"/>
      <c r="B43" s="145"/>
      <c r="C43" s="145"/>
      <c r="D43" s="145"/>
      <c r="E43" s="145"/>
      <c r="F43" s="145"/>
      <c r="G43" s="145"/>
      <c r="H43" s="124"/>
    </row>
    <row r="44" spans="1:8">
      <c r="A44" s="133" t="s">
        <v>275</v>
      </c>
      <c r="B44" s="145"/>
      <c r="C44" s="145"/>
      <c r="D44" s="145"/>
      <c r="E44" s="145"/>
      <c r="F44" s="145"/>
      <c r="G44" s="145"/>
      <c r="H44" s="124"/>
    </row>
    <row r="45" spans="1:8">
      <c r="A45" s="131" t="s">
        <v>276</v>
      </c>
      <c r="B45" s="142">
        <v>114922185</v>
      </c>
      <c r="C45" s="142">
        <v>1462284</v>
      </c>
      <c r="D45" s="142">
        <v>116384469</v>
      </c>
      <c r="E45" s="142">
        <v>61321566</v>
      </c>
      <c r="F45" s="142">
        <v>61321566</v>
      </c>
      <c r="G45" s="142">
        <v>-53600619</v>
      </c>
      <c r="H45" s="124"/>
    </row>
    <row r="46" spans="1:8">
      <c r="A46" s="136" t="s">
        <v>277</v>
      </c>
      <c r="B46" s="142"/>
      <c r="C46" s="142"/>
      <c r="D46" s="142">
        <v>0</v>
      </c>
      <c r="E46" s="142"/>
      <c r="F46" s="142"/>
      <c r="G46" s="142">
        <v>0</v>
      </c>
      <c r="H46" s="124"/>
    </row>
    <row r="47" spans="1:8">
      <c r="A47" s="136" t="s">
        <v>278</v>
      </c>
      <c r="B47" s="142"/>
      <c r="C47" s="142"/>
      <c r="D47" s="142">
        <v>0</v>
      </c>
      <c r="E47" s="142"/>
      <c r="F47" s="142"/>
      <c r="G47" s="142">
        <v>0</v>
      </c>
      <c r="H47" s="124"/>
    </row>
    <row r="48" spans="1:8">
      <c r="A48" s="136" t="s">
        <v>279</v>
      </c>
      <c r="B48" s="149">
        <v>31734583</v>
      </c>
      <c r="C48" s="149">
        <v>-441233</v>
      </c>
      <c r="D48" s="142">
        <v>31293350</v>
      </c>
      <c r="E48" s="149">
        <v>18776010</v>
      </c>
      <c r="F48" s="149">
        <v>18776010</v>
      </c>
      <c r="G48" s="142">
        <v>-12958573</v>
      </c>
      <c r="H48" s="124"/>
    </row>
    <row r="49" spans="1:7" ht="30">
      <c r="A49" s="136" t="s">
        <v>280</v>
      </c>
      <c r="B49" s="149">
        <v>83187602</v>
      </c>
      <c r="C49" s="149">
        <v>1903517</v>
      </c>
      <c r="D49" s="142">
        <v>85091119</v>
      </c>
      <c r="E49" s="149">
        <v>42545556</v>
      </c>
      <c r="F49" s="149">
        <v>42545556</v>
      </c>
      <c r="G49" s="142">
        <v>-40642046</v>
      </c>
    </row>
    <row r="50" spans="1:7">
      <c r="A50" s="136" t="s">
        <v>281</v>
      </c>
      <c r="B50" s="142"/>
      <c r="C50" s="142"/>
      <c r="D50" s="142">
        <v>0</v>
      </c>
      <c r="E50" s="142"/>
      <c r="F50" s="142"/>
      <c r="G50" s="142">
        <v>0</v>
      </c>
    </row>
    <row r="51" spans="1:7">
      <c r="A51" s="136" t="s">
        <v>282</v>
      </c>
      <c r="B51" s="142"/>
      <c r="C51" s="142"/>
      <c r="D51" s="142">
        <v>0</v>
      </c>
      <c r="E51" s="142"/>
      <c r="F51" s="142"/>
      <c r="G51" s="142">
        <v>0</v>
      </c>
    </row>
    <row r="52" spans="1:7" ht="30">
      <c r="A52" s="129" t="s">
        <v>283</v>
      </c>
      <c r="B52" s="142"/>
      <c r="C52" s="142"/>
      <c r="D52" s="142">
        <v>0</v>
      </c>
      <c r="E52" s="142"/>
      <c r="F52" s="142"/>
      <c r="G52" s="142">
        <v>0</v>
      </c>
    </row>
    <row r="53" spans="1:7">
      <c r="A53" s="135" t="s">
        <v>284</v>
      </c>
      <c r="B53" s="142"/>
      <c r="C53" s="142"/>
      <c r="D53" s="142">
        <v>0</v>
      </c>
      <c r="E53" s="142"/>
      <c r="F53" s="142"/>
      <c r="G53" s="142">
        <v>0</v>
      </c>
    </row>
    <row r="54" spans="1:7">
      <c r="A54" s="131" t="s">
        <v>285</v>
      </c>
      <c r="B54" s="142">
        <v>0</v>
      </c>
      <c r="C54" s="142">
        <v>200000</v>
      </c>
      <c r="D54" s="142">
        <v>200000</v>
      </c>
      <c r="E54" s="142">
        <v>200016.61</v>
      </c>
      <c r="F54" s="142">
        <v>200016.61</v>
      </c>
      <c r="G54" s="142">
        <v>200016.61</v>
      </c>
    </row>
    <row r="55" spans="1:7">
      <c r="A55" s="129" t="s">
        <v>286</v>
      </c>
      <c r="B55" s="142"/>
      <c r="C55" s="142"/>
      <c r="D55" s="142">
        <v>0</v>
      </c>
      <c r="E55" s="142"/>
      <c r="F55" s="142"/>
      <c r="G55" s="142">
        <v>0</v>
      </c>
    </row>
    <row r="56" spans="1:7">
      <c r="A56" s="136" t="s">
        <v>287</v>
      </c>
      <c r="B56" s="142"/>
      <c r="C56" s="142"/>
      <c r="D56" s="142">
        <v>0</v>
      </c>
      <c r="E56" s="142"/>
      <c r="F56" s="142"/>
      <c r="G56" s="142">
        <v>0</v>
      </c>
    </row>
    <row r="57" spans="1:7">
      <c r="A57" s="136" t="s">
        <v>288</v>
      </c>
      <c r="B57" s="142"/>
      <c r="C57" s="142"/>
      <c r="D57" s="142">
        <v>0</v>
      </c>
      <c r="E57" s="142"/>
      <c r="F57" s="142"/>
      <c r="G57" s="142">
        <v>0</v>
      </c>
    </row>
    <row r="58" spans="1:7">
      <c r="A58" s="129" t="s">
        <v>289</v>
      </c>
      <c r="B58" s="149">
        <v>0</v>
      </c>
      <c r="C58" s="149">
        <v>200000</v>
      </c>
      <c r="D58" s="142">
        <v>200000</v>
      </c>
      <c r="E58" s="149">
        <v>200016.61</v>
      </c>
      <c r="F58" s="149">
        <v>200016.61</v>
      </c>
      <c r="G58" s="142">
        <v>200016.61</v>
      </c>
    </row>
    <row r="59" spans="1:7">
      <c r="A59" s="131" t="s">
        <v>290</v>
      </c>
      <c r="B59" s="142">
        <v>0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</row>
    <row r="60" spans="1:7" ht="30">
      <c r="A60" s="136" t="s">
        <v>291</v>
      </c>
      <c r="B60" s="149">
        <v>0</v>
      </c>
      <c r="C60" s="149">
        <v>0</v>
      </c>
      <c r="D60" s="142">
        <v>0</v>
      </c>
      <c r="E60" s="149">
        <v>0</v>
      </c>
      <c r="F60" s="149">
        <v>0</v>
      </c>
      <c r="G60" s="142">
        <v>0</v>
      </c>
    </row>
    <row r="61" spans="1:7">
      <c r="A61" s="136" t="s">
        <v>292</v>
      </c>
      <c r="B61" s="149">
        <v>0</v>
      </c>
      <c r="C61" s="149">
        <v>0</v>
      </c>
      <c r="D61" s="142">
        <v>0</v>
      </c>
      <c r="E61" s="149">
        <v>0</v>
      </c>
      <c r="F61" s="149">
        <v>0</v>
      </c>
      <c r="G61" s="142">
        <v>0</v>
      </c>
    </row>
    <row r="62" spans="1:7">
      <c r="A62" s="131" t="s">
        <v>293</v>
      </c>
      <c r="B62" s="149">
        <v>0</v>
      </c>
      <c r="C62" s="149">
        <v>0</v>
      </c>
      <c r="D62" s="142">
        <v>0</v>
      </c>
      <c r="E62" s="149">
        <v>0</v>
      </c>
      <c r="F62" s="149">
        <v>0</v>
      </c>
      <c r="G62" s="142">
        <v>0</v>
      </c>
    </row>
    <row r="63" spans="1:7">
      <c r="A63" s="131" t="s">
        <v>294</v>
      </c>
      <c r="B63" s="149">
        <v>0</v>
      </c>
      <c r="C63" s="149">
        <v>0</v>
      </c>
      <c r="D63" s="142">
        <v>0</v>
      </c>
      <c r="E63" s="149">
        <v>0</v>
      </c>
      <c r="F63" s="142"/>
      <c r="G63" s="142">
        <v>0</v>
      </c>
    </row>
    <row r="64" spans="1:7">
      <c r="A64" s="132"/>
      <c r="B64" s="145"/>
      <c r="C64" s="145"/>
      <c r="D64" s="145"/>
      <c r="E64" s="145"/>
      <c r="F64" s="145"/>
      <c r="G64" s="145"/>
    </row>
    <row r="65" spans="1:9">
      <c r="A65" s="133" t="s">
        <v>295</v>
      </c>
      <c r="B65" s="143">
        <v>114922185</v>
      </c>
      <c r="C65" s="143">
        <v>1662284</v>
      </c>
      <c r="D65" s="143">
        <v>116584469</v>
      </c>
      <c r="E65" s="143">
        <v>61521582.609999999</v>
      </c>
      <c r="F65" s="143">
        <v>61521582.609999999</v>
      </c>
      <c r="G65" s="143">
        <v>-53400602.390000001</v>
      </c>
    </row>
    <row r="66" spans="1:9">
      <c r="A66" s="132"/>
      <c r="B66" s="145"/>
      <c r="C66" s="145"/>
      <c r="D66" s="145"/>
      <c r="E66" s="145"/>
      <c r="F66" s="145"/>
      <c r="G66" s="145"/>
    </row>
    <row r="67" spans="1:9">
      <c r="A67" s="133" t="s">
        <v>296</v>
      </c>
      <c r="B67" s="143">
        <v>0</v>
      </c>
      <c r="C67" s="143">
        <v>0</v>
      </c>
      <c r="D67" s="143">
        <v>0</v>
      </c>
      <c r="E67" s="143">
        <v>0</v>
      </c>
      <c r="F67" s="143">
        <v>0</v>
      </c>
      <c r="G67" s="143">
        <v>0</v>
      </c>
      <c r="I67" s="351"/>
    </row>
    <row r="68" spans="1:9">
      <c r="A68" s="131" t="s">
        <v>297</v>
      </c>
      <c r="B68" s="149">
        <v>0</v>
      </c>
      <c r="C68" s="149">
        <v>0</v>
      </c>
      <c r="D68" s="142">
        <v>0</v>
      </c>
      <c r="E68" s="149">
        <v>0</v>
      </c>
      <c r="F68" s="149">
        <v>0</v>
      </c>
      <c r="G68" s="142">
        <v>0</v>
      </c>
    </row>
    <row r="69" spans="1:9">
      <c r="A69" s="132"/>
      <c r="B69" s="145"/>
      <c r="C69" s="145"/>
      <c r="D69" s="145"/>
      <c r="E69" s="145"/>
      <c r="F69" s="145"/>
      <c r="G69" s="145"/>
    </row>
    <row r="70" spans="1:9">
      <c r="A70" s="133" t="s">
        <v>298</v>
      </c>
      <c r="B70" s="143">
        <v>443117783.04000002</v>
      </c>
      <c r="C70" s="143">
        <v>45308507.780000001</v>
      </c>
      <c r="D70" s="143">
        <v>488426290.82000005</v>
      </c>
      <c r="E70" s="143">
        <v>279105393.92000002</v>
      </c>
      <c r="F70" s="143">
        <v>276446065.44</v>
      </c>
      <c r="G70" s="143">
        <v>-166671717.59999996</v>
      </c>
    </row>
    <row r="71" spans="1:9">
      <c r="A71" s="132"/>
      <c r="B71" s="145"/>
      <c r="C71" s="145"/>
      <c r="D71" s="145"/>
      <c r="E71" s="145"/>
      <c r="F71" s="145"/>
      <c r="G71" s="145"/>
    </row>
    <row r="72" spans="1:9">
      <c r="A72" s="133" t="s">
        <v>299</v>
      </c>
      <c r="B72" s="145"/>
      <c r="C72" s="145"/>
      <c r="D72" s="145"/>
      <c r="E72" s="145"/>
      <c r="F72" s="145"/>
      <c r="G72" s="145"/>
    </row>
    <row r="73" spans="1:9" ht="30">
      <c r="A73" s="139" t="s">
        <v>300</v>
      </c>
      <c r="B73" s="149">
        <v>0</v>
      </c>
      <c r="C73" s="149">
        <v>0</v>
      </c>
      <c r="D73" s="142">
        <v>0</v>
      </c>
      <c r="E73" s="149">
        <v>0</v>
      </c>
      <c r="F73" s="149">
        <v>0</v>
      </c>
      <c r="G73" s="142">
        <v>0</v>
      </c>
    </row>
    <row r="74" spans="1:9" ht="30">
      <c r="A74" s="139" t="s">
        <v>301</v>
      </c>
      <c r="B74" s="149">
        <v>0</v>
      </c>
      <c r="C74" s="149">
        <v>0</v>
      </c>
      <c r="D74" s="142">
        <v>0</v>
      </c>
      <c r="E74" s="149">
        <v>0</v>
      </c>
      <c r="F74" s="149">
        <v>0</v>
      </c>
      <c r="G74" s="142">
        <v>0</v>
      </c>
    </row>
    <row r="75" spans="1:9">
      <c r="A75" s="138" t="s">
        <v>302</v>
      </c>
      <c r="B75" s="143">
        <v>0</v>
      </c>
      <c r="C75" s="143">
        <v>0</v>
      </c>
      <c r="D75" s="143">
        <v>0</v>
      </c>
      <c r="E75" s="143">
        <v>0</v>
      </c>
      <c r="F75" s="143">
        <v>0</v>
      </c>
      <c r="G75" s="143">
        <v>0</v>
      </c>
    </row>
    <row r="76" spans="1:9">
      <c r="A76" s="134"/>
      <c r="B76" s="146"/>
      <c r="C76" s="146"/>
      <c r="D76" s="146"/>
      <c r="E76" s="146"/>
      <c r="F76" s="146"/>
      <c r="G76" s="146"/>
    </row>
    <row r="77" spans="1:9">
      <c r="A77" s="124"/>
      <c r="B77" s="147"/>
      <c r="C77" s="147"/>
      <c r="D77" s="147"/>
      <c r="E77" s="147"/>
      <c r="F77" s="147"/>
      <c r="G77" s="147"/>
    </row>
    <row r="78" spans="1:9">
      <c r="A78" s="124"/>
      <c r="B78" s="147"/>
      <c r="C78" s="147"/>
      <c r="D78" s="147">
        <v>0</v>
      </c>
      <c r="E78" s="147"/>
      <c r="F78" s="147"/>
      <c r="G78" s="148">
        <v>0</v>
      </c>
    </row>
    <row r="79" spans="1:9">
      <c r="A79" s="124"/>
      <c r="B79" s="147"/>
      <c r="C79" s="147"/>
      <c r="D79" s="147"/>
      <c r="E79" s="147"/>
      <c r="F79" s="147"/>
      <c r="G79" s="148"/>
    </row>
    <row r="80" spans="1:9">
      <c r="A80" s="124"/>
      <c r="B80" s="140"/>
      <c r="C80" s="140"/>
      <c r="D80" s="140"/>
      <c r="E80" s="140"/>
      <c r="F80" s="140"/>
      <c r="G80" s="14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28" sqref="A28"/>
    </sheetView>
  </sheetViews>
  <sheetFormatPr baseColWidth="10" defaultRowHeight="15"/>
  <cols>
    <col min="1" max="1" width="92.85546875" bestFit="1" customWidth="1"/>
    <col min="2" max="7" width="24.42578125" customWidth="1"/>
  </cols>
  <sheetData>
    <row r="1" spans="1:8" ht="21">
      <c r="A1" s="328" t="s">
        <v>303</v>
      </c>
      <c r="B1" s="327"/>
      <c r="C1" s="327"/>
      <c r="D1" s="327"/>
      <c r="E1" s="327"/>
      <c r="F1" s="327"/>
      <c r="G1" s="327"/>
      <c r="H1" s="151"/>
    </row>
    <row r="2" spans="1:8">
      <c r="A2" s="331" t="s">
        <v>122</v>
      </c>
      <c r="B2" s="331"/>
      <c r="C2" s="331"/>
      <c r="D2" s="331"/>
      <c r="E2" s="331"/>
      <c r="F2" s="331"/>
      <c r="G2" s="331"/>
      <c r="H2" s="151"/>
    </row>
    <row r="3" spans="1:8">
      <c r="A3" s="332" t="s">
        <v>304</v>
      </c>
      <c r="B3" s="332"/>
      <c r="C3" s="332"/>
      <c r="D3" s="332"/>
      <c r="E3" s="332"/>
      <c r="F3" s="332"/>
      <c r="G3" s="332"/>
      <c r="H3" s="151"/>
    </row>
    <row r="4" spans="1:8">
      <c r="A4" s="332" t="s">
        <v>305</v>
      </c>
      <c r="B4" s="332"/>
      <c r="C4" s="332"/>
      <c r="D4" s="332"/>
      <c r="E4" s="332"/>
      <c r="F4" s="332"/>
      <c r="G4" s="332"/>
      <c r="H4" s="151"/>
    </row>
    <row r="5" spans="1:8">
      <c r="A5" s="333" t="s">
        <v>168</v>
      </c>
      <c r="B5" s="333"/>
      <c r="C5" s="333"/>
      <c r="D5" s="333"/>
      <c r="E5" s="333"/>
      <c r="F5" s="333"/>
      <c r="G5" s="333"/>
      <c r="H5" s="151"/>
    </row>
    <row r="6" spans="1:8">
      <c r="A6" s="325" t="s">
        <v>2</v>
      </c>
      <c r="B6" s="325"/>
      <c r="C6" s="325"/>
      <c r="D6" s="325"/>
      <c r="E6" s="325"/>
      <c r="F6" s="325"/>
      <c r="G6" s="325"/>
      <c r="H6" s="151"/>
    </row>
    <row r="7" spans="1:8">
      <c r="A7" s="329" t="s">
        <v>4</v>
      </c>
      <c r="B7" s="329" t="s">
        <v>306</v>
      </c>
      <c r="C7" s="329"/>
      <c r="D7" s="329"/>
      <c r="E7" s="329"/>
      <c r="F7" s="329"/>
      <c r="G7" s="330" t="s">
        <v>307</v>
      </c>
      <c r="H7" s="151"/>
    </row>
    <row r="8" spans="1:8" ht="30">
      <c r="A8" s="329"/>
      <c r="B8" s="156" t="s">
        <v>308</v>
      </c>
      <c r="C8" s="156" t="s">
        <v>309</v>
      </c>
      <c r="D8" s="156" t="s">
        <v>310</v>
      </c>
      <c r="E8" s="156" t="s">
        <v>194</v>
      </c>
      <c r="F8" s="156" t="s">
        <v>311</v>
      </c>
      <c r="G8" s="329"/>
      <c r="H8" s="151"/>
    </row>
    <row r="9" spans="1:8">
      <c r="A9" s="158" t="s">
        <v>312</v>
      </c>
      <c r="B9" s="164">
        <v>328195598.04000002</v>
      </c>
      <c r="C9" s="164">
        <v>39947773.749999993</v>
      </c>
      <c r="D9" s="164">
        <v>368143371.79000002</v>
      </c>
      <c r="E9" s="164">
        <v>158515090.58000004</v>
      </c>
      <c r="F9" s="164">
        <v>153106418.94</v>
      </c>
      <c r="G9" s="164">
        <v>209628281.21000001</v>
      </c>
      <c r="H9" s="151"/>
    </row>
    <row r="10" spans="1:8">
      <c r="A10" s="159" t="s">
        <v>313</v>
      </c>
      <c r="B10" s="165">
        <v>208068218.34999999</v>
      </c>
      <c r="C10" s="165">
        <v>5593892.2199999997</v>
      </c>
      <c r="D10" s="165">
        <v>213662110.56999999</v>
      </c>
      <c r="E10" s="165">
        <v>86522578.980000004</v>
      </c>
      <c r="F10" s="165">
        <v>83786860.640000001</v>
      </c>
      <c r="G10" s="165">
        <v>127139531.59000002</v>
      </c>
      <c r="H10" s="151"/>
    </row>
    <row r="11" spans="1:8">
      <c r="A11" s="160" t="s">
        <v>314</v>
      </c>
      <c r="B11" s="169">
        <v>130916373.51000001</v>
      </c>
      <c r="C11" s="169">
        <v>710268.29</v>
      </c>
      <c r="D11" s="165">
        <v>131626641.80000001</v>
      </c>
      <c r="E11" s="169">
        <v>59571493.439999998</v>
      </c>
      <c r="F11" s="169">
        <v>59571493.439999998</v>
      </c>
      <c r="G11" s="165">
        <v>72055148.360000014</v>
      </c>
      <c r="H11" s="163" t="s">
        <v>315</v>
      </c>
    </row>
    <row r="12" spans="1:8">
      <c r="A12" s="160" t="s">
        <v>316</v>
      </c>
      <c r="B12" s="169">
        <v>8425239.9499999993</v>
      </c>
      <c r="C12" s="169">
        <v>1702161.5</v>
      </c>
      <c r="D12" s="165">
        <v>10127401.449999999</v>
      </c>
      <c r="E12" s="169">
        <v>4929735.84</v>
      </c>
      <c r="F12" s="169">
        <v>4929735.84</v>
      </c>
      <c r="G12" s="165">
        <v>5197665.6099999994</v>
      </c>
      <c r="H12" s="163" t="s">
        <v>317</v>
      </c>
    </row>
    <row r="13" spans="1:8">
      <c r="A13" s="160" t="s">
        <v>318</v>
      </c>
      <c r="B13" s="169">
        <v>23569060.870000001</v>
      </c>
      <c r="C13" s="169">
        <v>212021.02</v>
      </c>
      <c r="D13" s="165">
        <v>23781081.890000001</v>
      </c>
      <c r="E13" s="169">
        <v>2629886.2400000002</v>
      </c>
      <c r="F13" s="169">
        <v>2629886.2400000002</v>
      </c>
      <c r="G13" s="165">
        <v>21151195.649999999</v>
      </c>
      <c r="H13" s="163" t="s">
        <v>319</v>
      </c>
    </row>
    <row r="14" spans="1:8">
      <c r="A14" s="160" t="s">
        <v>320</v>
      </c>
      <c r="B14" s="169">
        <v>26422362.350000001</v>
      </c>
      <c r="C14" s="169">
        <v>0</v>
      </c>
      <c r="D14" s="165">
        <v>26422362.350000001</v>
      </c>
      <c r="E14" s="169">
        <v>10199114.539999999</v>
      </c>
      <c r="F14" s="169">
        <v>7910844.4000000004</v>
      </c>
      <c r="G14" s="165">
        <v>16223247.810000002</v>
      </c>
      <c r="H14" s="163" t="s">
        <v>321</v>
      </c>
    </row>
    <row r="15" spans="1:8">
      <c r="A15" s="160" t="s">
        <v>322</v>
      </c>
      <c r="B15" s="169">
        <v>17695181.75</v>
      </c>
      <c r="C15" s="169">
        <v>3690314.65</v>
      </c>
      <c r="D15" s="165">
        <v>21385496.399999999</v>
      </c>
      <c r="E15" s="169">
        <v>9192348.9199999999</v>
      </c>
      <c r="F15" s="169">
        <v>8744900.7200000007</v>
      </c>
      <c r="G15" s="165">
        <v>12193147.479999999</v>
      </c>
      <c r="H15" s="163" t="s">
        <v>323</v>
      </c>
    </row>
    <row r="16" spans="1:8">
      <c r="A16" s="160" t="s">
        <v>324</v>
      </c>
      <c r="B16" s="169">
        <v>1039999.92</v>
      </c>
      <c r="C16" s="169">
        <v>-720873.24</v>
      </c>
      <c r="D16" s="165">
        <v>319126.68000000005</v>
      </c>
      <c r="E16" s="169">
        <v>0</v>
      </c>
      <c r="F16" s="169">
        <v>0</v>
      </c>
      <c r="G16" s="165">
        <v>319126.68000000005</v>
      </c>
      <c r="H16" s="163" t="s">
        <v>325</v>
      </c>
    </row>
    <row r="17" spans="1:8">
      <c r="A17" s="160" t="s">
        <v>326</v>
      </c>
      <c r="B17" s="165"/>
      <c r="C17" s="165"/>
      <c r="D17" s="165">
        <v>0</v>
      </c>
      <c r="E17" s="165"/>
      <c r="F17" s="165"/>
      <c r="G17" s="165">
        <v>0</v>
      </c>
      <c r="H17" s="163" t="s">
        <v>327</v>
      </c>
    </row>
    <row r="18" spans="1:8">
      <c r="A18" s="159" t="s">
        <v>328</v>
      </c>
      <c r="B18" s="165">
        <v>21636204.25</v>
      </c>
      <c r="C18" s="165">
        <v>-275701.24999999994</v>
      </c>
      <c r="D18" s="165">
        <v>21360503</v>
      </c>
      <c r="E18" s="165">
        <v>8394653.0099999998</v>
      </c>
      <c r="F18" s="165">
        <v>7475199.1099999994</v>
      </c>
      <c r="G18" s="165">
        <v>12965849.99</v>
      </c>
      <c r="H18" s="151"/>
    </row>
    <row r="19" spans="1:8">
      <c r="A19" s="160" t="s">
        <v>329</v>
      </c>
      <c r="B19" s="169">
        <v>5795151.6399999997</v>
      </c>
      <c r="C19" s="169">
        <v>-8096.2</v>
      </c>
      <c r="D19" s="165">
        <v>5787055.4399999995</v>
      </c>
      <c r="E19" s="169">
        <v>2225360.61</v>
      </c>
      <c r="F19" s="169">
        <v>2029328.82</v>
      </c>
      <c r="G19" s="165">
        <v>3561694.8299999996</v>
      </c>
      <c r="H19" s="163" t="s">
        <v>330</v>
      </c>
    </row>
    <row r="20" spans="1:8">
      <c r="A20" s="160" t="s">
        <v>331</v>
      </c>
      <c r="B20" s="169">
        <v>1707304.79</v>
      </c>
      <c r="C20" s="169">
        <v>-44157</v>
      </c>
      <c r="D20" s="165">
        <v>1663147.79</v>
      </c>
      <c r="E20" s="169">
        <v>626287.31999999995</v>
      </c>
      <c r="F20" s="169">
        <v>594196.69999999995</v>
      </c>
      <c r="G20" s="165">
        <v>1036860.4700000001</v>
      </c>
      <c r="H20" s="163" t="s">
        <v>332</v>
      </c>
    </row>
    <row r="21" spans="1:8">
      <c r="A21" s="160" t="s">
        <v>333</v>
      </c>
      <c r="B21" s="169">
        <v>81101</v>
      </c>
      <c r="C21" s="169">
        <v>10000</v>
      </c>
      <c r="D21" s="165">
        <v>91101</v>
      </c>
      <c r="E21" s="169">
        <v>25960</v>
      </c>
      <c r="F21" s="169">
        <v>25960</v>
      </c>
      <c r="G21" s="165">
        <v>65141</v>
      </c>
      <c r="H21" s="163" t="s">
        <v>334</v>
      </c>
    </row>
    <row r="22" spans="1:8">
      <c r="A22" s="160" t="s">
        <v>335</v>
      </c>
      <c r="B22" s="169">
        <v>3624170.12</v>
      </c>
      <c r="C22" s="169">
        <v>-148376.51999999999</v>
      </c>
      <c r="D22" s="165">
        <v>3475793.6</v>
      </c>
      <c r="E22" s="169">
        <v>1617126.86</v>
      </c>
      <c r="F22" s="169">
        <v>1480216.95</v>
      </c>
      <c r="G22" s="165">
        <v>1858666.74</v>
      </c>
      <c r="H22" s="163" t="s">
        <v>336</v>
      </c>
    </row>
    <row r="23" spans="1:8">
      <c r="A23" s="160" t="s">
        <v>337</v>
      </c>
      <c r="B23" s="169">
        <v>1591017.77</v>
      </c>
      <c r="C23" s="169">
        <v>34213.07</v>
      </c>
      <c r="D23" s="165">
        <v>1625230.84</v>
      </c>
      <c r="E23" s="169">
        <v>669312.34</v>
      </c>
      <c r="F23" s="169">
        <v>600015.72</v>
      </c>
      <c r="G23" s="165">
        <v>955918.50000000012</v>
      </c>
      <c r="H23" s="163" t="s">
        <v>338</v>
      </c>
    </row>
    <row r="24" spans="1:8">
      <c r="A24" s="160" t="s">
        <v>339</v>
      </c>
      <c r="B24" s="169">
        <v>3805559.04</v>
      </c>
      <c r="C24" s="169">
        <v>341760.19</v>
      </c>
      <c r="D24" s="165">
        <v>4147319.23</v>
      </c>
      <c r="E24" s="169">
        <v>1660228.63</v>
      </c>
      <c r="F24" s="169">
        <v>1445719.02</v>
      </c>
      <c r="G24" s="165">
        <v>2487090.6</v>
      </c>
      <c r="H24" s="163" t="s">
        <v>340</v>
      </c>
    </row>
    <row r="25" spans="1:8">
      <c r="A25" s="160" t="s">
        <v>341</v>
      </c>
      <c r="B25" s="169">
        <v>596253.88</v>
      </c>
      <c r="C25" s="169">
        <v>-30123.24</v>
      </c>
      <c r="D25" s="165">
        <v>566130.64</v>
      </c>
      <c r="E25" s="169">
        <v>200527.69</v>
      </c>
      <c r="F25" s="169">
        <v>196075.61</v>
      </c>
      <c r="G25" s="165">
        <v>365602.95</v>
      </c>
      <c r="H25" s="163" t="s">
        <v>342</v>
      </c>
    </row>
    <row r="26" spans="1:8">
      <c r="A26" s="160" t="s">
        <v>343</v>
      </c>
      <c r="B26" s="165"/>
      <c r="C26" s="165"/>
      <c r="D26" s="165">
        <v>0</v>
      </c>
      <c r="E26" s="165"/>
      <c r="F26" s="165"/>
      <c r="G26" s="165">
        <v>0</v>
      </c>
      <c r="H26" s="163" t="s">
        <v>344</v>
      </c>
    </row>
    <row r="27" spans="1:8">
      <c r="A27" s="160" t="s">
        <v>345</v>
      </c>
      <c r="B27" s="169">
        <v>4435646.01</v>
      </c>
      <c r="C27" s="169">
        <v>-430921.55</v>
      </c>
      <c r="D27" s="165">
        <v>4004724.46</v>
      </c>
      <c r="E27" s="169">
        <v>1369849.56</v>
      </c>
      <c r="F27" s="169">
        <v>1103686.29</v>
      </c>
      <c r="G27" s="165">
        <v>2634874.9</v>
      </c>
      <c r="H27" s="163" t="s">
        <v>346</v>
      </c>
    </row>
    <row r="28" spans="1:8">
      <c r="A28" s="159" t="s">
        <v>347</v>
      </c>
      <c r="B28" s="165">
        <v>48502887.07</v>
      </c>
      <c r="C28" s="165">
        <v>-96235.320000000065</v>
      </c>
      <c r="D28" s="165">
        <v>48406651.75</v>
      </c>
      <c r="E28" s="165">
        <v>22011401.190000001</v>
      </c>
      <c r="F28" s="165">
        <v>21444511.530000001</v>
      </c>
      <c r="G28" s="165">
        <v>26395250.559999999</v>
      </c>
      <c r="H28" s="151"/>
    </row>
    <row r="29" spans="1:8">
      <c r="A29" s="160" t="s">
        <v>348</v>
      </c>
      <c r="B29" s="169">
        <v>28008285.059999999</v>
      </c>
      <c r="C29" s="169">
        <v>768510</v>
      </c>
      <c r="D29" s="165">
        <v>28776795.059999999</v>
      </c>
      <c r="E29" s="169">
        <v>13813725.970000001</v>
      </c>
      <c r="F29" s="169">
        <v>13805355.67</v>
      </c>
      <c r="G29" s="165">
        <v>14963069.089999998</v>
      </c>
      <c r="H29" s="163" t="s">
        <v>349</v>
      </c>
    </row>
    <row r="30" spans="1:8">
      <c r="A30" s="160" t="s">
        <v>350</v>
      </c>
      <c r="B30" s="169">
        <v>1686658.84</v>
      </c>
      <c r="C30" s="169">
        <v>107602</v>
      </c>
      <c r="D30" s="165">
        <v>1794260.84</v>
      </c>
      <c r="E30" s="169">
        <v>908270.11</v>
      </c>
      <c r="F30" s="169">
        <v>889382.99</v>
      </c>
      <c r="G30" s="165">
        <v>885990.7300000001</v>
      </c>
      <c r="H30" s="163" t="s">
        <v>351</v>
      </c>
    </row>
    <row r="31" spans="1:8">
      <c r="A31" s="160" t="s">
        <v>352</v>
      </c>
      <c r="B31" s="169">
        <v>1111950.46</v>
      </c>
      <c r="C31" s="169">
        <v>273271.38</v>
      </c>
      <c r="D31" s="165">
        <v>1385221.8399999999</v>
      </c>
      <c r="E31" s="169">
        <v>355217.03</v>
      </c>
      <c r="F31" s="169">
        <v>355217.03</v>
      </c>
      <c r="G31" s="165">
        <v>1030004.8099999998</v>
      </c>
      <c r="H31" s="163" t="s">
        <v>353</v>
      </c>
    </row>
    <row r="32" spans="1:8">
      <c r="A32" s="160" t="s">
        <v>354</v>
      </c>
      <c r="B32" s="169">
        <v>3694408.66</v>
      </c>
      <c r="C32" s="169">
        <v>27485</v>
      </c>
      <c r="D32" s="165">
        <v>3721893.66</v>
      </c>
      <c r="E32" s="169">
        <v>2375284.42</v>
      </c>
      <c r="F32" s="169">
        <v>2185420.04</v>
      </c>
      <c r="G32" s="165">
        <v>1346609.2400000002</v>
      </c>
      <c r="H32" s="163" t="s">
        <v>355</v>
      </c>
    </row>
    <row r="33" spans="1:8">
      <c r="A33" s="160" t="s">
        <v>356</v>
      </c>
      <c r="B33" s="169">
        <v>3936856.03</v>
      </c>
      <c r="C33" s="169">
        <v>790152.8</v>
      </c>
      <c r="D33" s="165">
        <v>4727008.83</v>
      </c>
      <c r="E33" s="169">
        <v>1693641.04</v>
      </c>
      <c r="F33" s="169">
        <v>1660781.05</v>
      </c>
      <c r="G33" s="165">
        <v>3033367.79</v>
      </c>
      <c r="H33" s="163" t="s">
        <v>357</v>
      </c>
    </row>
    <row r="34" spans="1:8">
      <c r="A34" s="160" t="s">
        <v>358</v>
      </c>
      <c r="B34" s="169">
        <v>3268898.76</v>
      </c>
      <c r="C34" s="169">
        <v>-407440</v>
      </c>
      <c r="D34" s="165">
        <v>2861458.76</v>
      </c>
      <c r="E34" s="169">
        <v>810328.84</v>
      </c>
      <c r="F34" s="169">
        <v>739888.2</v>
      </c>
      <c r="G34" s="165">
        <v>2051129.92</v>
      </c>
      <c r="H34" s="163" t="s">
        <v>359</v>
      </c>
    </row>
    <row r="35" spans="1:8">
      <c r="A35" s="160" t="s">
        <v>360</v>
      </c>
      <c r="B35" s="169">
        <v>420487.24</v>
      </c>
      <c r="C35" s="169">
        <v>5450</v>
      </c>
      <c r="D35" s="165">
        <v>425937.24</v>
      </c>
      <c r="E35" s="169">
        <v>72755</v>
      </c>
      <c r="F35" s="169">
        <v>65039</v>
      </c>
      <c r="G35" s="165">
        <v>353182.24</v>
      </c>
      <c r="H35" s="163" t="s">
        <v>361</v>
      </c>
    </row>
    <row r="36" spans="1:8">
      <c r="A36" s="160" t="s">
        <v>362</v>
      </c>
      <c r="B36" s="169">
        <v>3279507.6</v>
      </c>
      <c r="C36" s="169">
        <v>-1640716.5</v>
      </c>
      <c r="D36" s="165">
        <v>1638791.1</v>
      </c>
      <c r="E36" s="169">
        <v>547507.30000000005</v>
      </c>
      <c r="F36" s="169">
        <v>535072.06999999995</v>
      </c>
      <c r="G36" s="165">
        <v>1091283.8</v>
      </c>
      <c r="H36" s="163" t="s">
        <v>363</v>
      </c>
    </row>
    <row r="37" spans="1:8">
      <c r="A37" s="160" t="s">
        <v>364</v>
      </c>
      <c r="B37" s="169">
        <v>3095834.42</v>
      </c>
      <c r="C37" s="169">
        <v>-20550</v>
      </c>
      <c r="D37" s="165">
        <v>3075284.42</v>
      </c>
      <c r="E37" s="169">
        <v>1434671.48</v>
      </c>
      <c r="F37" s="169">
        <v>1208355.48</v>
      </c>
      <c r="G37" s="165">
        <v>1640612.94</v>
      </c>
      <c r="H37" s="163" t="s">
        <v>365</v>
      </c>
    </row>
    <row r="38" spans="1:8">
      <c r="A38" s="159" t="s">
        <v>366</v>
      </c>
      <c r="B38" s="165">
        <v>45530619.57</v>
      </c>
      <c r="C38" s="165">
        <v>478115.85999999987</v>
      </c>
      <c r="D38" s="165">
        <v>46008735.43</v>
      </c>
      <c r="E38" s="165">
        <v>22053766.799999997</v>
      </c>
      <c r="F38" s="165">
        <v>20879557.460000001</v>
      </c>
      <c r="G38" s="165">
        <v>23954968.630000003</v>
      </c>
      <c r="H38" s="151"/>
    </row>
    <row r="39" spans="1:8">
      <c r="A39" s="160" t="s">
        <v>367</v>
      </c>
      <c r="B39" s="169">
        <v>31249662.539999999</v>
      </c>
      <c r="C39" s="169">
        <v>-1448333.33</v>
      </c>
      <c r="D39" s="165">
        <v>29801329.210000001</v>
      </c>
      <c r="E39" s="169">
        <v>12566497.949999999</v>
      </c>
      <c r="F39" s="169">
        <v>12566497.949999999</v>
      </c>
      <c r="G39" s="165">
        <v>17234831.260000002</v>
      </c>
      <c r="H39" s="163" t="s">
        <v>368</v>
      </c>
    </row>
    <row r="40" spans="1:8">
      <c r="A40" s="160" t="s">
        <v>369</v>
      </c>
      <c r="B40" s="165"/>
      <c r="C40" s="165"/>
      <c r="D40" s="165">
        <v>0</v>
      </c>
      <c r="E40" s="165"/>
      <c r="F40" s="165"/>
      <c r="G40" s="165">
        <v>0</v>
      </c>
      <c r="H40" s="163" t="s">
        <v>370</v>
      </c>
    </row>
    <row r="41" spans="1:8">
      <c r="A41" s="160" t="s">
        <v>371</v>
      </c>
      <c r="B41" s="165"/>
      <c r="C41" s="165"/>
      <c r="D41" s="165">
        <v>0</v>
      </c>
      <c r="E41" s="165"/>
      <c r="F41" s="165"/>
      <c r="G41" s="165">
        <v>0</v>
      </c>
      <c r="H41" s="163" t="s">
        <v>372</v>
      </c>
    </row>
    <row r="42" spans="1:8">
      <c r="A42" s="160" t="s">
        <v>373</v>
      </c>
      <c r="B42" s="169">
        <v>14280957.029999999</v>
      </c>
      <c r="C42" s="169">
        <v>1926449.19</v>
      </c>
      <c r="D42" s="165">
        <v>16207406.219999999</v>
      </c>
      <c r="E42" s="169">
        <v>9487268.8499999996</v>
      </c>
      <c r="F42" s="169">
        <v>8313059.5099999998</v>
      </c>
      <c r="G42" s="165">
        <v>6720137.3699999992</v>
      </c>
      <c r="H42" s="163" t="s">
        <v>374</v>
      </c>
    </row>
    <row r="43" spans="1:8">
      <c r="A43" s="160" t="s">
        <v>375</v>
      </c>
      <c r="B43" s="165"/>
      <c r="C43" s="165"/>
      <c r="D43" s="165">
        <v>0</v>
      </c>
      <c r="E43" s="165"/>
      <c r="F43" s="165"/>
      <c r="G43" s="165">
        <v>0</v>
      </c>
      <c r="H43" s="163" t="s">
        <v>376</v>
      </c>
    </row>
    <row r="44" spans="1:8">
      <c r="A44" s="160" t="s">
        <v>377</v>
      </c>
      <c r="B44" s="165"/>
      <c r="C44" s="165"/>
      <c r="D44" s="165">
        <v>0</v>
      </c>
      <c r="E44" s="165"/>
      <c r="F44" s="165"/>
      <c r="G44" s="165">
        <v>0</v>
      </c>
      <c r="H44" s="163" t="s">
        <v>378</v>
      </c>
    </row>
    <row r="45" spans="1:8">
      <c r="A45" s="160" t="s">
        <v>379</v>
      </c>
      <c r="B45" s="165"/>
      <c r="C45" s="165"/>
      <c r="D45" s="165">
        <v>0</v>
      </c>
      <c r="E45" s="165"/>
      <c r="F45" s="165"/>
      <c r="G45" s="165">
        <v>0</v>
      </c>
      <c r="H45" s="163" t="s">
        <v>380</v>
      </c>
    </row>
    <row r="46" spans="1:8">
      <c r="A46" s="160" t="s">
        <v>381</v>
      </c>
      <c r="B46" s="165"/>
      <c r="C46" s="165"/>
      <c r="D46" s="165">
        <v>0</v>
      </c>
      <c r="E46" s="165"/>
      <c r="F46" s="165"/>
      <c r="G46" s="165">
        <v>0</v>
      </c>
      <c r="H46" s="163" t="s">
        <v>382</v>
      </c>
    </row>
    <row r="47" spans="1:8">
      <c r="A47" s="160" t="s">
        <v>383</v>
      </c>
      <c r="B47" s="165"/>
      <c r="C47" s="165"/>
      <c r="D47" s="165">
        <v>0</v>
      </c>
      <c r="E47" s="165"/>
      <c r="F47" s="165"/>
      <c r="G47" s="165">
        <v>0</v>
      </c>
      <c r="H47" s="163" t="s">
        <v>384</v>
      </c>
    </row>
    <row r="48" spans="1:8">
      <c r="A48" s="159" t="s">
        <v>385</v>
      </c>
      <c r="B48" s="165">
        <v>2617660.7599999998</v>
      </c>
      <c r="C48" s="165">
        <v>1645167.57</v>
      </c>
      <c r="D48" s="165">
        <v>4262828.33</v>
      </c>
      <c r="E48" s="165">
        <v>3154692.46</v>
      </c>
      <c r="F48" s="165">
        <v>3142292.06</v>
      </c>
      <c r="G48" s="165">
        <v>1108135.8700000001</v>
      </c>
      <c r="H48" s="151"/>
    </row>
    <row r="49" spans="1:8">
      <c r="A49" s="160" t="s">
        <v>386</v>
      </c>
      <c r="B49" s="169">
        <v>1274931.92</v>
      </c>
      <c r="C49" s="169">
        <v>8111.35</v>
      </c>
      <c r="D49" s="165">
        <v>1283043.27</v>
      </c>
      <c r="E49" s="169">
        <v>675255.83</v>
      </c>
      <c r="F49" s="169">
        <v>668249.43000000005</v>
      </c>
      <c r="G49" s="165">
        <v>607787.44000000006</v>
      </c>
      <c r="H49" s="163" t="s">
        <v>387</v>
      </c>
    </row>
    <row r="50" spans="1:8">
      <c r="A50" s="160" t="s">
        <v>388</v>
      </c>
      <c r="B50" s="169">
        <v>250859.84</v>
      </c>
      <c r="C50" s="169">
        <v>-133148.79999999999</v>
      </c>
      <c r="D50" s="165">
        <v>117711.04000000001</v>
      </c>
      <c r="E50" s="169">
        <v>80782.399999999994</v>
      </c>
      <c r="F50" s="169">
        <v>80782.399999999994</v>
      </c>
      <c r="G50" s="165">
        <v>36928.640000000014</v>
      </c>
      <c r="H50" s="163" t="s">
        <v>389</v>
      </c>
    </row>
    <row r="51" spans="1:8">
      <c r="A51" s="160" t="s">
        <v>390</v>
      </c>
      <c r="B51" s="169">
        <v>0</v>
      </c>
      <c r="C51" s="169">
        <v>1047500</v>
      </c>
      <c r="D51" s="165">
        <v>1047500</v>
      </c>
      <c r="E51" s="169">
        <v>1032400</v>
      </c>
      <c r="F51" s="169">
        <v>1032400</v>
      </c>
      <c r="G51" s="165">
        <v>15100</v>
      </c>
      <c r="H51" s="163" t="s">
        <v>391</v>
      </c>
    </row>
    <row r="52" spans="1:8">
      <c r="A52" s="160" t="s">
        <v>392</v>
      </c>
      <c r="B52" s="169">
        <v>110400</v>
      </c>
      <c r="C52" s="169">
        <v>542431.5</v>
      </c>
      <c r="D52" s="165">
        <v>652831.5</v>
      </c>
      <c r="E52" s="169">
        <v>588831.5</v>
      </c>
      <c r="F52" s="169">
        <v>588831.5</v>
      </c>
      <c r="G52" s="165">
        <v>64000</v>
      </c>
      <c r="H52" s="163" t="s">
        <v>393</v>
      </c>
    </row>
    <row r="53" spans="1:8">
      <c r="A53" s="160" t="s">
        <v>394</v>
      </c>
      <c r="B53" s="165"/>
      <c r="C53" s="165"/>
      <c r="D53" s="165">
        <v>0</v>
      </c>
      <c r="E53" s="165"/>
      <c r="F53" s="165"/>
      <c r="G53" s="165">
        <v>0</v>
      </c>
      <c r="H53" s="163" t="s">
        <v>395</v>
      </c>
    </row>
    <row r="54" spans="1:8">
      <c r="A54" s="160" t="s">
        <v>396</v>
      </c>
      <c r="B54" s="169">
        <v>673299</v>
      </c>
      <c r="C54" s="169">
        <v>-63169</v>
      </c>
      <c r="D54" s="165">
        <v>610130</v>
      </c>
      <c r="E54" s="169">
        <v>365957.6</v>
      </c>
      <c r="F54" s="169">
        <v>365957.6</v>
      </c>
      <c r="G54" s="165">
        <v>244172.40000000002</v>
      </c>
      <c r="H54" s="163" t="s">
        <v>397</v>
      </c>
    </row>
    <row r="55" spans="1:8">
      <c r="A55" s="160" t="s">
        <v>398</v>
      </c>
      <c r="B55" s="165"/>
      <c r="C55" s="165"/>
      <c r="D55" s="165">
        <v>0</v>
      </c>
      <c r="E55" s="165"/>
      <c r="F55" s="165"/>
      <c r="G55" s="165">
        <v>0</v>
      </c>
      <c r="H55" s="163" t="s">
        <v>399</v>
      </c>
    </row>
    <row r="56" spans="1:8">
      <c r="A56" s="160" t="s">
        <v>400</v>
      </c>
      <c r="B56" s="169">
        <v>0</v>
      </c>
      <c r="C56" s="169">
        <v>264000</v>
      </c>
      <c r="D56" s="165">
        <v>264000</v>
      </c>
      <c r="E56" s="169">
        <v>264000</v>
      </c>
      <c r="F56" s="169">
        <v>264000</v>
      </c>
      <c r="G56" s="165">
        <v>0</v>
      </c>
      <c r="H56" s="163" t="s">
        <v>401</v>
      </c>
    </row>
    <row r="57" spans="1:8">
      <c r="A57" s="160" t="s">
        <v>402</v>
      </c>
      <c r="B57" s="169">
        <v>308170</v>
      </c>
      <c r="C57" s="169">
        <v>-20557.48</v>
      </c>
      <c r="D57" s="165">
        <v>287612.52</v>
      </c>
      <c r="E57" s="169">
        <v>147465.13</v>
      </c>
      <c r="F57" s="169">
        <v>142071.13</v>
      </c>
      <c r="G57" s="165">
        <v>140147.39000000001</v>
      </c>
      <c r="H57" s="163" t="s">
        <v>403</v>
      </c>
    </row>
    <row r="58" spans="1:8">
      <c r="A58" s="159" t="s">
        <v>404</v>
      </c>
      <c r="B58" s="165">
        <v>1552000</v>
      </c>
      <c r="C58" s="165">
        <v>32556674.25</v>
      </c>
      <c r="D58" s="165">
        <v>34108674.25</v>
      </c>
      <c r="E58" s="165">
        <v>16185578.140000001</v>
      </c>
      <c r="F58" s="165">
        <v>16185578.140000001</v>
      </c>
      <c r="G58" s="165">
        <v>17923096.109999999</v>
      </c>
      <c r="H58" s="151"/>
    </row>
    <row r="59" spans="1:8">
      <c r="A59" s="160" t="s">
        <v>405</v>
      </c>
      <c r="B59" s="169">
        <v>1500000</v>
      </c>
      <c r="C59" s="169">
        <v>29178677.359999999</v>
      </c>
      <c r="D59" s="165">
        <v>30678677.359999999</v>
      </c>
      <c r="E59" s="169">
        <v>14881773.4</v>
      </c>
      <c r="F59" s="169">
        <v>14881773.4</v>
      </c>
      <c r="G59" s="165">
        <v>15796903.959999999</v>
      </c>
      <c r="H59" s="163" t="s">
        <v>406</v>
      </c>
    </row>
    <row r="60" spans="1:8">
      <c r="A60" s="160" t="s">
        <v>407</v>
      </c>
      <c r="B60" s="169">
        <v>0</v>
      </c>
      <c r="C60" s="169">
        <v>3227996.89</v>
      </c>
      <c r="D60" s="165">
        <v>3227996.89</v>
      </c>
      <c r="E60" s="169">
        <v>1303804.74</v>
      </c>
      <c r="F60" s="169">
        <v>1303804.74</v>
      </c>
      <c r="G60" s="165">
        <v>1924192.1500000001</v>
      </c>
      <c r="H60" s="163" t="s">
        <v>408</v>
      </c>
    </row>
    <row r="61" spans="1:8">
      <c r="A61" s="160" t="s">
        <v>409</v>
      </c>
      <c r="B61" s="169">
        <v>52000</v>
      </c>
      <c r="C61" s="169">
        <v>150000</v>
      </c>
      <c r="D61" s="165">
        <v>202000</v>
      </c>
      <c r="E61" s="169">
        <v>0</v>
      </c>
      <c r="F61" s="169">
        <v>0</v>
      </c>
      <c r="G61" s="165">
        <v>202000</v>
      </c>
      <c r="H61" s="163" t="s">
        <v>410</v>
      </c>
    </row>
    <row r="62" spans="1:8">
      <c r="A62" s="159" t="s">
        <v>411</v>
      </c>
      <c r="B62" s="165">
        <v>0</v>
      </c>
      <c r="C62" s="165">
        <v>19928.3</v>
      </c>
      <c r="D62" s="165">
        <v>19928.3</v>
      </c>
      <c r="E62" s="165">
        <v>0</v>
      </c>
      <c r="F62" s="165">
        <v>0</v>
      </c>
      <c r="G62" s="165">
        <v>19928.3</v>
      </c>
      <c r="H62" s="151"/>
    </row>
    <row r="63" spans="1:8">
      <c r="A63" s="160" t="s">
        <v>412</v>
      </c>
      <c r="B63" s="165"/>
      <c r="C63" s="165"/>
      <c r="D63" s="165">
        <v>0</v>
      </c>
      <c r="E63" s="165"/>
      <c r="F63" s="165"/>
      <c r="G63" s="165">
        <v>0</v>
      </c>
      <c r="H63" s="163" t="s">
        <v>413</v>
      </c>
    </row>
    <row r="64" spans="1:8">
      <c r="A64" s="160" t="s">
        <v>414</v>
      </c>
      <c r="B64" s="165"/>
      <c r="C64" s="165"/>
      <c r="D64" s="165">
        <v>0</v>
      </c>
      <c r="E64" s="165"/>
      <c r="F64" s="165"/>
      <c r="G64" s="165">
        <v>0</v>
      </c>
      <c r="H64" s="163" t="s">
        <v>415</v>
      </c>
    </row>
    <row r="65" spans="1:8">
      <c r="A65" s="160" t="s">
        <v>416</v>
      </c>
      <c r="B65" s="165"/>
      <c r="C65" s="165"/>
      <c r="D65" s="165">
        <v>0</v>
      </c>
      <c r="E65" s="165"/>
      <c r="F65" s="165"/>
      <c r="G65" s="165">
        <v>0</v>
      </c>
      <c r="H65" s="163" t="s">
        <v>417</v>
      </c>
    </row>
    <row r="66" spans="1:8">
      <c r="A66" s="160" t="s">
        <v>418</v>
      </c>
      <c r="B66" s="165"/>
      <c r="C66" s="165"/>
      <c r="D66" s="165">
        <v>0</v>
      </c>
      <c r="E66" s="165"/>
      <c r="F66" s="165"/>
      <c r="G66" s="165">
        <v>0</v>
      </c>
      <c r="H66" s="163" t="s">
        <v>419</v>
      </c>
    </row>
    <row r="67" spans="1:8">
      <c r="A67" s="160" t="s">
        <v>420</v>
      </c>
      <c r="B67" s="165"/>
      <c r="C67" s="165"/>
      <c r="D67" s="165">
        <v>0</v>
      </c>
      <c r="E67" s="165"/>
      <c r="F67" s="165"/>
      <c r="G67" s="165">
        <v>0</v>
      </c>
      <c r="H67" s="163" t="s">
        <v>421</v>
      </c>
    </row>
    <row r="68" spans="1:8">
      <c r="A68" s="160" t="s">
        <v>422</v>
      </c>
      <c r="B68" s="165"/>
      <c r="C68" s="165"/>
      <c r="D68" s="165">
        <v>0</v>
      </c>
      <c r="E68" s="165"/>
      <c r="F68" s="165"/>
      <c r="G68" s="165">
        <v>0</v>
      </c>
      <c r="H68" s="163"/>
    </row>
    <row r="69" spans="1:8">
      <c r="A69" s="160" t="s">
        <v>423</v>
      </c>
      <c r="B69" s="165"/>
      <c r="C69" s="165"/>
      <c r="D69" s="165">
        <v>0</v>
      </c>
      <c r="E69" s="165"/>
      <c r="F69" s="165"/>
      <c r="G69" s="165">
        <v>0</v>
      </c>
      <c r="H69" s="163" t="s">
        <v>424</v>
      </c>
    </row>
    <row r="70" spans="1:8">
      <c r="A70" s="160" t="s">
        <v>425</v>
      </c>
      <c r="B70" s="169">
        <v>0</v>
      </c>
      <c r="C70" s="169">
        <v>19928.3</v>
      </c>
      <c r="D70" s="165">
        <v>19928.3</v>
      </c>
      <c r="E70" s="169">
        <v>0</v>
      </c>
      <c r="F70" s="169">
        <v>0</v>
      </c>
      <c r="G70" s="165">
        <v>19928.3</v>
      </c>
      <c r="H70" s="163" t="s">
        <v>426</v>
      </c>
    </row>
    <row r="71" spans="1:8">
      <c r="A71" s="159" t="s">
        <v>427</v>
      </c>
      <c r="B71" s="165">
        <v>288008.03999999998</v>
      </c>
      <c r="C71" s="165">
        <v>-46827.88</v>
      </c>
      <c r="D71" s="165">
        <v>241180.15999999997</v>
      </c>
      <c r="E71" s="165">
        <v>120000</v>
      </c>
      <c r="F71" s="165">
        <v>120000</v>
      </c>
      <c r="G71" s="165">
        <v>121180.15999999997</v>
      </c>
      <c r="H71" s="151"/>
    </row>
    <row r="72" spans="1:8">
      <c r="A72" s="160" t="s">
        <v>428</v>
      </c>
      <c r="B72" s="165"/>
      <c r="C72" s="165"/>
      <c r="D72" s="165">
        <v>0</v>
      </c>
      <c r="E72" s="165"/>
      <c r="F72" s="165"/>
      <c r="G72" s="165">
        <v>0</v>
      </c>
      <c r="H72" s="163" t="s">
        <v>429</v>
      </c>
    </row>
    <row r="73" spans="1:8">
      <c r="A73" s="160" t="s">
        <v>430</v>
      </c>
      <c r="B73" s="165"/>
      <c r="C73" s="165"/>
      <c r="D73" s="165">
        <v>0</v>
      </c>
      <c r="E73" s="165"/>
      <c r="F73" s="165"/>
      <c r="G73" s="165">
        <v>0</v>
      </c>
      <c r="H73" s="163" t="s">
        <v>431</v>
      </c>
    </row>
    <row r="74" spans="1:8">
      <c r="A74" s="160" t="s">
        <v>432</v>
      </c>
      <c r="B74" s="169">
        <v>288008.03999999998</v>
      </c>
      <c r="C74" s="169">
        <v>-46827.88</v>
      </c>
      <c r="D74" s="165">
        <v>241180.15999999997</v>
      </c>
      <c r="E74" s="169">
        <v>120000</v>
      </c>
      <c r="F74" s="169">
        <v>120000</v>
      </c>
      <c r="G74" s="165">
        <v>121180.15999999997</v>
      </c>
      <c r="H74" s="163" t="s">
        <v>433</v>
      </c>
    </row>
    <row r="75" spans="1:8">
      <c r="A75" s="159" t="s">
        <v>434</v>
      </c>
      <c r="B75" s="165">
        <v>0</v>
      </c>
      <c r="C75" s="165">
        <v>72760</v>
      </c>
      <c r="D75" s="165">
        <v>72760</v>
      </c>
      <c r="E75" s="165">
        <v>72420</v>
      </c>
      <c r="F75" s="165">
        <v>72420</v>
      </c>
      <c r="G75" s="165">
        <v>340</v>
      </c>
      <c r="H75" s="151"/>
    </row>
    <row r="76" spans="1:8">
      <c r="A76" s="160" t="s">
        <v>435</v>
      </c>
      <c r="B76" s="165"/>
      <c r="C76" s="165"/>
      <c r="D76" s="165">
        <v>0</v>
      </c>
      <c r="E76" s="165"/>
      <c r="F76" s="165"/>
      <c r="G76" s="165">
        <v>0</v>
      </c>
      <c r="H76" s="163" t="s">
        <v>436</v>
      </c>
    </row>
    <row r="77" spans="1:8">
      <c r="A77" s="160" t="s">
        <v>437</v>
      </c>
      <c r="B77" s="169">
        <v>0</v>
      </c>
      <c r="C77" s="169">
        <v>72760</v>
      </c>
      <c r="D77" s="165">
        <v>72760</v>
      </c>
      <c r="E77" s="169">
        <v>72420</v>
      </c>
      <c r="F77" s="169">
        <v>72420</v>
      </c>
      <c r="G77" s="165">
        <v>340</v>
      </c>
      <c r="H77" s="163" t="s">
        <v>438</v>
      </c>
    </row>
    <row r="78" spans="1:8">
      <c r="A78" s="160" t="s">
        <v>439</v>
      </c>
      <c r="B78" s="165"/>
      <c r="C78" s="165"/>
      <c r="D78" s="165">
        <v>0</v>
      </c>
      <c r="E78" s="165"/>
      <c r="F78" s="165"/>
      <c r="G78" s="165">
        <v>0</v>
      </c>
      <c r="H78" s="163" t="s">
        <v>440</v>
      </c>
    </row>
    <row r="79" spans="1:8">
      <c r="A79" s="160" t="s">
        <v>441</v>
      </c>
      <c r="B79" s="165"/>
      <c r="C79" s="165"/>
      <c r="D79" s="165">
        <v>0</v>
      </c>
      <c r="E79" s="165"/>
      <c r="F79" s="165"/>
      <c r="G79" s="165">
        <v>0</v>
      </c>
      <c r="H79" s="163" t="s">
        <v>442</v>
      </c>
    </row>
    <row r="80" spans="1:8">
      <c r="A80" s="160" t="s">
        <v>443</v>
      </c>
      <c r="B80" s="165"/>
      <c r="C80" s="165"/>
      <c r="D80" s="165">
        <v>0</v>
      </c>
      <c r="E80" s="165"/>
      <c r="F80" s="165"/>
      <c r="G80" s="165">
        <v>0</v>
      </c>
      <c r="H80" s="163" t="s">
        <v>444</v>
      </c>
    </row>
    <row r="81" spans="1:8">
      <c r="A81" s="160" t="s">
        <v>445</v>
      </c>
      <c r="B81" s="165"/>
      <c r="C81" s="165"/>
      <c r="D81" s="165">
        <v>0</v>
      </c>
      <c r="E81" s="165"/>
      <c r="F81" s="165"/>
      <c r="G81" s="165">
        <v>0</v>
      </c>
      <c r="H81" s="163" t="s">
        <v>446</v>
      </c>
    </row>
    <row r="82" spans="1:8">
      <c r="A82" s="160" t="s">
        <v>447</v>
      </c>
      <c r="B82" s="165"/>
      <c r="C82" s="165"/>
      <c r="D82" s="165">
        <v>0</v>
      </c>
      <c r="E82" s="165"/>
      <c r="F82" s="165"/>
      <c r="G82" s="165">
        <v>0</v>
      </c>
      <c r="H82" s="163" t="s">
        <v>448</v>
      </c>
    </row>
    <row r="83" spans="1:8">
      <c r="A83" s="161"/>
      <c r="B83" s="166"/>
      <c r="C83" s="166"/>
      <c r="D83" s="166"/>
      <c r="E83" s="166"/>
      <c r="F83" s="166"/>
      <c r="G83" s="166"/>
      <c r="H83" s="151"/>
    </row>
    <row r="84" spans="1:8">
      <c r="A84" s="162" t="s">
        <v>449</v>
      </c>
      <c r="B84" s="164">
        <v>114922185.00000001</v>
      </c>
      <c r="C84" s="164">
        <v>68847021.699999988</v>
      </c>
      <c r="D84" s="164">
        <v>183769206.69999999</v>
      </c>
      <c r="E84" s="164">
        <v>71754990.969999999</v>
      </c>
      <c r="F84" s="164">
        <v>69196709.109999999</v>
      </c>
      <c r="G84" s="164">
        <v>112014215.73</v>
      </c>
      <c r="H84" s="151"/>
    </row>
    <row r="85" spans="1:8">
      <c r="A85" s="159" t="s">
        <v>313</v>
      </c>
      <c r="B85" s="165">
        <v>1500000</v>
      </c>
      <c r="C85" s="165">
        <v>0</v>
      </c>
      <c r="D85" s="165">
        <v>1500000</v>
      </c>
      <c r="E85" s="165">
        <v>1425708</v>
      </c>
      <c r="F85" s="165">
        <v>1425708</v>
      </c>
      <c r="G85" s="165">
        <v>74292</v>
      </c>
      <c r="H85" s="151"/>
    </row>
    <row r="86" spans="1:8">
      <c r="A86" s="160" t="s">
        <v>314</v>
      </c>
      <c r="B86" s="165"/>
      <c r="C86" s="165"/>
      <c r="D86" s="165">
        <v>0</v>
      </c>
      <c r="E86" s="165"/>
      <c r="F86" s="165"/>
      <c r="G86" s="165">
        <v>0</v>
      </c>
      <c r="H86" s="163" t="s">
        <v>450</v>
      </c>
    </row>
    <row r="87" spans="1:8">
      <c r="A87" s="160" t="s">
        <v>316</v>
      </c>
      <c r="B87" s="165"/>
      <c r="C87" s="165"/>
      <c r="D87" s="165">
        <v>0</v>
      </c>
      <c r="E87" s="165"/>
      <c r="F87" s="165"/>
      <c r="G87" s="165">
        <v>0</v>
      </c>
      <c r="H87" s="163" t="s">
        <v>451</v>
      </c>
    </row>
    <row r="88" spans="1:8">
      <c r="A88" s="160" t="s">
        <v>318</v>
      </c>
      <c r="B88" s="165"/>
      <c r="C88" s="165"/>
      <c r="D88" s="165">
        <v>0</v>
      </c>
      <c r="E88" s="165"/>
      <c r="F88" s="165"/>
      <c r="G88" s="165">
        <v>0</v>
      </c>
      <c r="H88" s="163" t="s">
        <v>452</v>
      </c>
    </row>
    <row r="89" spans="1:8">
      <c r="A89" s="160" t="s">
        <v>320</v>
      </c>
      <c r="B89" s="169">
        <v>1500000</v>
      </c>
      <c r="C89" s="169">
        <v>0</v>
      </c>
      <c r="D89" s="165">
        <v>1500000</v>
      </c>
      <c r="E89" s="169">
        <v>1425708</v>
      </c>
      <c r="F89" s="169">
        <v>1425708</v>
      </c>
      <c r="G89" s="165">
        <v>74292</v>
      </c>
      <c r="H89" s="163" t="s">
        <v>453</v>
      </c>
    </row>
    <row r="90" spans="1:8">
      <c r="A90" s="160" t="s">
        <v>322</v>
      </c>
      <c r="B90" s="169">
        <v>0</v>
      </c>
      <c r="C90" s="169">
        <v>0</v>
      </c>
      <c r="D90" s="165">
        <v>0</v>
      </c>
      <c r="E90" s="169">
        <v>0</v>
      </c>
      <c r="F90" s="169">
        <v>0</v>
      </c>
      <c r="G90" s="165">
        <v>0</v>
      </c>
      <c r="H90" s="163" t="s">
        <v>454</v>
      </c>
    </row>
    <row r="91" spans="1:8">
      <c r="A91" s="160" t="s">
        <v>324</v>
      </c>
      <c r="B91" s="165"/>
      <c r="C91" s="165"/>
      <c r="D91" s="165">
        <v>0</v>
      </c>
      <c r="E91" s="165"/>
      <c r="F91" s="165"/>
      <c r="G91" s="165">
        <v>0</v>
      </c>
      <c r="H91" s="163" t="s">
        <v>455</v>
      </c>
    </row>
    <row r="92" spans="1:8">
      <c r="A92" s="160" t="s">
        <v>326</v>
      </c>
      <c r="B92" s="165"/>
      <c r="C92" s="165"/>
      <c r="D92" s="165">
        <v>0</v>
      </c>
      <c r="E92" s="165"/>
      <c r="F92" s="165"/>
      <c r="G92" s="165">
        <v>0</v>
      </c>
      <c r="H92" s="163" t="s">
        <v>456</v>
      </c>
    </row>
    <row r="93" spans="1:8">
      <c r="A93" s="159" t="s">
        <v>328</v>
      </c>
      <c r="B93" s="165">
        <v>31327000</v>
      </c>
      <c r="C93" s="165">
        <v>1952226.37</v>
      </c>
      <c r="D93" s="165">
        <v>33279226.370000001</v>
      </c>
      <c r="E93" s="165">
        <v>17263025.279999997</v>
      </c>
      <c r="F93" s="165">
        <v>15514836.260000002</v>
      </c>
      <c r="G93" s="165">
        <v>16016201.09</v>
      </c>
      <c r="H93" s="151"/>
    </row>
    <row r="94" spans="1:8">
      <c r="A94" s="160" t="s">
        <v>329</v>
      </c>
      <c r="B94" s="169">
        <v>0</v>
      </c>
      <c r="C94" s="169">
        <v>42655</v>
      </c>
      <c r="D94" s="165">
        <v>42655</v>
      </c>
      <c r="E94" s="169">
        <v>30417.919999999998</v>
      </c>
      <c r="F94" s="169">
        <v>25417.919999999998</v>
      </c>
      <c r="G94" s="165">
        <v>12237.080000000002</v>
      </c>
      <c r="H94" s="163" t="s">
        <v>457</v>
      </c>
    </row>
    <row r="95" spans="1:8">
      <c r="A95" s="160" t="s">
        <v>331</v>
      </c>
      <c r="B95" s="165"/>
      <c r="C95" s="165"/>
      <c r="D95" s="165">
        <v>0</v>
      </c>
      <c r="E95" s="165"/>
      <c r="F95" s="165"/>
      <c r="G95" s="165">
        <v>0</v>
      </c>
      <c r="H95" s="163" t="s">
        <v>458</v>
      </c>
    </row>
    <row r="96" spans="1:8">
      <c r="A96" s="160" t="s">
        <v>333</v>
      </c>
      <c r="B96" s="169">
        <v>105000</v>
      </c>
      <c r="C96" s="169">
        <v>-65000</v>
      </c>
      <c r="D96" s="165">
        <v>40000</v>
      </c>
      <c r="E96" s="169">
        <v>0</v>
      </c>
      <c r="F96" s="169">
        <v>0</v>
      </c>
      <c r="G96" s="165">
        <v>40000</v>
      </c>
      <c r="H96" s="163" t="s">
        <v>459</v>
      </c>
    </row>
    <row r="97" spans="1:8">
      <c r="A97" s="160" t="s">
        <v>335</v>
      </c>
      <c r="B97" s="169">
        <v>6478000</v>
      </c>
      <c r="C97" s="169">
        <v>1483100</v>
      </c>
      <c r="D97" s="165">
        <v>7961100</v>
      </c>
      <c r="E97" s="169">
        <v>4489987.96</v>
      </c>
      <c r="F97" s="169">
        <v>4235135.53</v>
      </c>
      <c r="G97" s="165">
        <v>3471112.04</v>
      </c>
      <c r="H97" s="163" t="s">
        <v>460</v>
      </c>
    </row>
    <row r="98" spans="1:8">
      <c r="A98" s="153" t="s">
        <v>337</v>
      </c>
      <c r="B98" s="169">
        <v>463000</v>
      </c>
      <c r="C98" s="169">
        <v>366000</v>
      </c>
      <c r="D98" s="165">
        <v>829000</v>
      </c>
      <c r="E98" s="169">
        <v>553712.27</v>
      </c>
      <c r="F98" s="169">
        <v>551872.27</v>
      </c>
      <c r="G98" s="165">
        <v>275287.73</v>
      </c>
      <c r="H98" s="163" t="s">
        <v>461</v>
      </c>
    </row>
    <row r="99" spans="1:8">
      <c r="A99" s="160" t="s">
        <v>339</v>
      </c>
      <c r="B99" s="169">
        <v>22292000</v>
      </c>
      <c r="C99" s="169">
        <v>-1805057.48</v>
      </c>
      <c r="D99" s="165">
        <v>20486942.52</v>
      </c>
      <c r="E99" s="169">
        <v>11177833.43</v>
      </c>
      <c r="F99" s="169">
        <v>9707962.3300000001</v>
      </c>
      <c r="G99" s="165">
        <v>9309109.0899999999</v>
      </c>
      <c r="H99" s="163" t="s">
        <v>462</v>
      </c>
    </row>
    <row r="100" spans="1:8">
      <c r="A100" s="160" t="s">
        <v>341</v>
      </c>
      <c r="B100" s="169">
        <v>775000</v>
      </c>
      <c r="C100" s="169">
        <v>2094040.39</v>
      </c>
      <c r="D100" s="165">
        <v>2869040.3899999997</v>
      </c>
      <c r="E100" s="169">
        <v>590350.56999999995</v>
      </c>
      <c r="F100" s="169">
        <v>590350.56999999995</v>
      </c>
      <c r="G100" s="165">
        <v>2278689.8199999998</v>
      </c>
      <c r="H100" s="163" t="s">
        <v>463</v>
      </c>
    </row>
    <row r="101" spans="1:8">
      <c r="A101" s="160" t="s">
        <v>343</v>
      </c>
      <c r="B101" s="169">
        <v>40000</v>
      </c>
      <c r="C101" s="169">
        <v>0</v>
      </c>
      <c r="D101" s="165">
        <v>40000</v>
      </c>
      <c r="E101" s="169">
        <v>0</v>
      </c>
      <c r="F101" s="169">
        <v>0</v>
      </c>
      <c r="G101" s="165">
        <v>40000</v>
      </c>
      <c r="H101" s="163" t="s">
        <v>464</v>
      </c>
    </row>
    <row r="102" spans="1:8">
      <c r="A102" s="160" t="s">
        <v>345</v>
      </c>
      <c r="B102" s="169">
        <v>1174000</v>
      </c>
      <c r="C102" s="169">
        <v>-163511.54</v>
      </c>
      <c r="D102" s="165">
        <v>1010488.46</v>
      </c>
      <c r="E102" s="169">
        <v>420723.13</v>
      </c>
      <c r="F102" s="169">
        <v>404097.64</v>
      </c>
      <c r="G102" s="165">
        <v>589765.32999999996</v>
      </c>
      <c r="H102" s="163" t="s">
        <v>465</v>
      </c>
    </row>
    <row r="103" spans="1:8">
      <c r="A103" s="159" t="s">
        <v>347</v>
      </c>
      <c r="B103" s="165">
        <v>9040800</v>
      </c>
      <c r="C103" s="165">
        <v>1591016.54</v>
      </c>
      <c r="D103" s="165">
        <v>10631816.539999999</v>
      </c>
      <c r="E103" s="165">
        <v>3537302.12</v>
      </c>
      <c r="F103" s="165">
        <v>3195655.4400000004</v>
      </c>
      <c r="G103" s="165">
        <v>7094514.419999999</v>
      </c>
      <c r="H103" s="151"/>
    </row>
    <row r="104" spans="1:8">
      <c r="A104" s="160" t="s">
        <v>348</v>
      </c>
      <c r="B104" s="169">
        <v>3349600</v>
      </c>
      <c r="C104" s="169">
        <v>-211650</v>
      </c>
      <c r="D104" s="165">
        <v>3137950</v>
      </c>
      <c r="E104" s="169">
        <v>21224.38</v>
      </c>
      <c r="F104" s="169">
        <v>18151.04</v>
      </c>
      <c r="G104" s="165">
        <v>3116725.62</v>
      </c>
      <c r="H104" s="163" t="s">
        <v>466</v>
      </c>
    </row>
    <row r="105" spans="1:8">
      <c r="A105" s="160" t="s">
        <v>350</v>
      </c>
      <c r="B105" s="169">
        <v>130000</v>
      </c>
      <c r="C105" s="169">
        <v>92306.54</v>
      </c>
      <c r="D105" s="165">
        <v>222306.53999999998</v>
      </c>
      <c r="E105" s="169">
        <v>88053.24</v>
      </c>
      <c r="F105" s="169">
        <v>88053.24</v>
      </c>
      <c r="G105" s="165">
        <v>134253.29999999999</v>
      </c>
      <c r="H105" s="163" t="s">
        <v>467</v>
      </c>
    </row>
    <row r="106" spans="1:8">
      <c r="A106" s="160" t="s">
        <v>352</v>
      </c>
      <c r="B106" s="169">
        <v>380000</v>
      </c>
      <c r="C106" s="169">
        <v>1611960</v>
      </c>
      <c r="D106" s="165">
        <v>1991960</v>
      </c>
      <c r="E106" s="169">
        <v>541466.4</v>
      </c>
      <c r="F106" s="169">
        <v>541466.4</v>
      </c>
      <c r="G106" s="165">
        <v>1450493.6</v>
      </c>
      <c r="H106" s="163" t="s">
        <v>468</v>
      </c>
    </row>
    <row r="107" spans="1:8">
      <c r="A107" s="160" t="s">
        <v>354</v>
      </c>
      <c r="B107" s="169">
        <v>1183000</v>
      </c>
      <c r="C107" s="169">
        <v>-60250</v>
      </c>
      <c r="D107" s="165">
        <v>1122750</v>
      </c>
      <c r="E107" s="169">
        <v>361541.79</v>
      </c>
      <c r="F107" s="169">
        <v>361541.79</v>
      </c>
      <c r="G107" s="165">
        <v>761208.21</v>
      </c>
      <c r="H107" s="163" t="s">
        <v>469</v>
      </c>
    </row>
    <row r="108" spans="1:8">
      <c r="A108" s="160" t="s">
        <v>356</v>
      </c>
      <c r="B108" s="169">
        <v>3495000</v>
      </c>
      <c r="C108" s="169">
        <v>33550</v>
      </c>
      <c r="D108" s="165">
        <v>3528550</v>
      </c>
      <c r="E108" s="169">
        <v>2434685.94</v>
      </c>
      <c r="F108" s="169">
        <v>2096112.6</v>
      </c>
      <c r="G108" s="165">
        <v>1093864.06</v>
      </c>
      <c r="H108" s="163" t="s">
        <v>470</v>
      </c>
    </row>
    <row r="109" spans="1:8">
      <c r="A109" s="160" t="s">
        <v>358</v>
      </c>
      <c r="B109" s="169">
        <v>70000</v>
      </c>
      <c r="C109" s="169">
        <v>-40000</v>
      </c>
      <c r="D109" s="165">
        <v>30000</v>
      </c>
      <c r="E109" s="169">
        <v>8429.7199999999993</v>
      </c>
      <c r="F109" s="169">
        <v>8429.7199999999993</v>
      </c>
      <c r="G109" s="165">
        <v>21570.28</v>
      </c>
      <c r="H109" s="163" t="s">
        <v>471</v>
      </c>
    </row>
    <row r="110" spans="1:8">
      <c r="A110" s="160" t="s">
        <v>360</v>
      </c>
      <c r="B110" s="169">
        <v>91200</v>
      </c>
      <c r="C110" s="169">
        <v>3100</v>
      </c>
      <c r="D110" s="165">
        <v>94300</v>
      </c>
      <c r="E110" s="169">
        <v>2697.12</v>
      </c>
      <c r="F110" s="169">
        <v>2697.12</v>
      </c>
      <c r="G110" s="165">
        <v>91602.880000000005</v>
      </c>
      <c r="H110" s="163" t="s">
        <v>472</v>
      </c>
    </row>
    <row r="111" spans="1:8">
      <c r="A111" s="160" t="s">
        <v>362</v>
      </c>
      <c r="B111" s="169">
        <v>270000</v>
      </c>
      <c r="C111" s="169">
        <v>112000</v>
      </c>
      <c r="D111" s="165">
        <v>382000</v>
      </c>
      <c r="E111" s="169">
        <v>18335.53</v>
      </c>
      <c r="F111" s="169">
        <v>18335.53</v>
      </c>
      <c r="G111" s="165">
        <v>363664.47</v>
      </c>
      <c r="H111" s="163" t="s">
        <v>473</v>
      </c>
    </row>
    <row r="112" spans="1:8">
      <c r="A112" s="160" t="s">
        <v>364</v>
      </c>
      <c r="B112" s="169">
        <v>72000</v>
      </c>
      <c r="C112" s="169">
        <v>50000</v>
      </c>
      <c r="D112" s="165">
        <v>122000</v>
      </c>
      <c r="E112" s="169">
        <v>60868</v>
      </c>
      <c r="F112" s="169">
        <v>60868</v>
      </c>
      <c r="G112" s="165">
        <v>61132</v>
      </c>
      <c r="H112" s="163" t="s">
        <v>474</v>
      </c>
    </row>
    <row r="113" spans="1:8">
      <c r="A113" s="159" t="s">
        <v>366</v>
      </c>
      <c r="B113" s="165">
        <v>12105859.960000001</v>
      </c>
      <c r="C113" s="165">
        <v>-492377.96</v>
      </c>
      <c r="D113" s="165">
        <v>11613482</v>
      </c>
      <c r="E113" s="165">
        <v>5593514.6100000003</v>
      </c>
      <c r="F113" s="165">
        <v>5125068.45</v>
      </c>
      <c r="G113" s="165">
        <v>6019967.3899999997</v>
      </c>
      <c r="H113" s="151"/>
    </row>
    <row r="114" spans="1:8">
      <c r="A114" s="160" t="s">
        <v>367</v>
      </c>
      <c r="B114" s="165"/>
      <c r="C114" s="165"/>
      <c r="D114" s="165">
        <v>0</v>
      </c>
      <c r="E114" s="165"/>
      <c r="F114" s="165"/>
      <c r="G114" s="165">
        <v>0</v>
      </c>
      <c r="H114" s="163" t="s">
        <v>475</v>
      </c>
    </row>
    <row r="115" spans="1:8">
      <c r="A115" s="160" t="s">
        <v>369</v>
      </c>
      <c r="B115" s="165"/>
      <c r="C115" s="165"/>
      <c r="D115" s="165">
        <v>0</v>
      </c>
      <c r="E115" s="165"/>
      <c r="F115" s="165"/>
      <c r="G115" s="165">
        <v>0</v>
      </c>
      <c r="H115" s="163" t="s">
        <v>476</v>
      </c>
    </row>
    <row r="116" spans="1:8">
      <c r="A116" s="160" t="s">
        <v>371</v>
      </c>
      <c r="B116" s="165"/>
      <c r="C116" s="165"/>
      <c r="D116" s="165">
        <v>0</v>
      </c>
      <c r="E116" s="165"/>
      <c r="F116" s="165"/>
      <c r="G116" s="165">
        <v>0</v>
      </c>
      <c r="H116" s="163" t="s">
        <v>477</v>
      </c>
    </row>
    <row r="117" spans="1:8">
      <c r="A117" s="160" t="s">
        <v>373</v>
      </c>
      <c r="B117" s="169">
        <v>12105859.960000001</v>
      </c>
      <c r="C117" s="169">
        <v>-492377.96</v>
      </c>
      <c r="D117" s="165">
        <v>11613482</v>
      </c>
      <c r="E117" s="169">
        <v>5593514.6100000003</v>
      </c>
      <c r="F117" s="169">
        <v>5125068.45</v>
      </c>
      <c r="G117" s="165">
        <v>6019967.3899999997</v>
      </c>
      <c r="H117" s="163" t="s">
        <v>478</v>
      </c>
    </row>
    <row r="118" spans="1:8">
      <c r="A118" s="160" t="s">
        <v>375</v>
      </c>
      <c r="B118" s="165"/>
      <c r="C118" s="165"/>
      <c r="D118" s="165">
        <v>0</v>
      </c>
      <c r="E118" s="165"/>
      <c r="F118" s="165"/>
      <c r="G118" s="165">
        <v>0</v>
      </c>
      <c r="H118" s="163" t="s">
        <v>479</v>
      </c>
    </row>
    <row r="119" spans="1:8">
      <c r="A119" s="160" t="s">
        <v>377</v>
      </c>
      <c r="B119" s="165"/>
      <c r="C119" s="165"/>
      <c r="D119" s="165">
        <v>0</v>
      </c>
      <c r="E119" s="165"/>
      <c r="F119" s="165"/>
      <c r="G119" s="165">
        <v>0</v>
      </c>
      <c r="H119" s="163" t="s">
        <v>480</v>
      </c>
    </row>
    <row r="120" spans="1:8">
      <c r="A120" s="160" t="s">
        <v>379</v>
      </c>
      <c r="B120" s="165"/>
      <c r="C120" s="165"/>
      <c r="D120" s="165">
        <v>0</v>
      </c>
      <c r="E120" s="165"/>
      <c r="F120" s="165"/>
      <c r="G120" s="165">
        <v>0</v>
      </c>
      <c r="H120" s="168" t="s">
        <v>481</v>
      </c>
    </row>
    <row r="121" spans="1:8">
      <c r="A121" s="160" t="s">
        <v>381</v>
      </c>
      <c r="B121" s="165"/>
      <c r="C121" s="165"/>
      <c r="D121" s="165">
        <v>0</v>
      </c>
      <c r="E121" s="165"/>
      <c r="F121" s="165"/>
      <c r="G121" s="165">
        <v>0</v>
      </c>
      <c r="H121" s="168" t="s">
        <v>482</v>
      </c>
    </row>
    <row r="122" spans="1:8">
      <c r="A122" s="160" t="s">
        <v>383</v>
      </c>
      <c r="B122" s="165"/>
      <c r="C122" s="165"/>
      <c r="D122" s="165">
        <v>0</v>
      </c>
      <c r="E122" s="165"/>
      <c r="F122" s="165"/>
      <c r="G122" s="165">
        <v>0</v>
      </c>
      <c r="H122" s="163" t="s">
        <v>483</v>
      </c>
    </row>
    <row r="123" spans="1:8">
      <c r="A123" s="159" t="s">
        <v>385</v>
      </c>
      <c r="B123" s="165">
        <v>1300000</v>
      </c>
      <c r="C123" s="165">
        <v>2641652.4000000004</v>
      </c>
      <c r="D123" s="165">
        <v>3941652.4000000004</v>
      </c>
      <c r="E123" s="165">
        <v>3054884.7500000005</v>
      </c>
      <c r="F123" s="165">
        <v>3054884.7500000005</v>
      </c>
      <c r="G123" s="165">
        <v>886767.64999999967</v>
      </c>
      <c r="H123" s="151"/>
    </row>
    <row r="124" spans="1:8">
      <c r="A124" s="160" t="s">
        <v>386</v>
      </c>
      <c r="B124" s="169">
        <v>325000</v>
      </c>
      <c r="C124" s="169">
        <v>-46000</v>
      </c>
      <c r="D124" s="165">
        <v>279000</v>
      </c>
      <c r="E124" s="169">
        <v>59376.08</v>
      </c>
      <c r="F124" s="169">
        <v>59376.08</v>
      </c>
      <c r="G124" s="165">
        <v>219623.91999999998</v>
      </c>
      <c r="H124" s="163" t="s">
        <v>484</v>
      </c>
    </row>
    <row r="125" spans="1:8">
      <c r="A125" s="160" t="s">
        <v>388</v>
      </c>
      <c r="B125" s="169">
        <v>10000</v>
      </c>
      <c r="C125" s="169">
        <v>-10000</v>
      </c>
      <c r="D125" s="165">
        <v>0</v>
      </c>
      <c r="E125" s="169">
        <v>0</v>
      </c>
      <c r="F125" s="169">
        <v>0</v>
      </c>
      <c r="G125" s="165">
        <v>0</v>
      </c>
      <c r="H125" s="163" t="s">
        <v>485</v>
      </c>
    </row>
    <row r="126" spans="1:8">
      <c r="A126" s="160" t="s">
        <v>390</v>
      </c>
      <c r="B126" s="165"/>
      <c r="C126" s="165"/>
      <c r="D126" s="165">
        <v>0</v>
      </c>
      <c r="E126" s="165"/>
      <c r="F126" s="165"/>
      <c r="G126" s="165">
        <v>0</v>
      </c>
      <c r="H126" s="163" t="s">
        <v>486</v>
      </c>
    </row>
    <row r="127" spans="1:8">
      <c r="A127" s="160" t="s">
        <v>392</v>
      </c>
      <c r="B127" s="169">
        <v>250000</v>
      </c>
      <c r="C127" s="169">
        <v>2181550</v>
      </c>
      <c r="D127" s="165">
        <v>2431550</v>
      </c>
      <c r="E127" s="169">
        <v>2411328.9700000002</v>
      </c>
      <c r="F127" s="169">
        <v>2411328.9700000002</v>
      </c>
      <c r="G127" s="165">
        <v>20221.029999999795</v>
      </c>
      <c r="H127" s="163" t="s">
        <v>487</v>
      </c>
    </row>
    <row r="128" spans="1:8">
      <c r="A128" s="160" t="s">
        <v>394</v>
      </c>
      <c r="B128" s="169">
        <v>20000</v>
      </c>
      <c r="C128" s="169">
        <v>479999.7</v>
      </c>
      <c r="D128" s="165">
        <v>499999.7</v>
      </c>
      <c r="E128" s="169">
        <v>479999.7</v>
      </c>
      <c r="F128" s="169">
        <v>479999.7</v>
      </c>
      <c r="G128" s="165">
        <v>20000</v>
      </c>
      <c r="H128" s="163" t="s">
        <v>488</v>
      </c>
    </row>
    <row r="129" spans="1:8">
      <c r="A129" s="160" t="s">
        <v>396</v>
      </c>
      <c r="B129" s="169">
        <v>620000</v>
      </c>
      <c r="C129" s="169">
        <v>-21550</v>
      </c>
      <c r="D129" s="165">
        <v>598450</v>
      </c>
      <c r="E129" s="169">
        <v>83480</v>
      </c>
      <c r="F129" s="169">
        <v>83480</v>
      </c>
      <c r="G129" s="165">
        <v>514970</v>
      </c>
      <c r="H129" s="163" t="s">
        <v>489</v>
      </c>
    </row>
    <row r="130" spans="1:8">
      <c r="A130" s="160" t="s">
        <v>398</v>
      </c>
      <c r="B130" s="165"/>
      <c r="C130" s="165"/>
      <c r="D130" s="165">
        <v>0</v>
      </c>
      <c r="E130" s="165"/>
      <c r="F130" s="165"/>
      <c r="G130" s="165">
        <v>0</v>
      </c>
      <c r="H130" s="163" t="s">
        <v>490</v>
      </c>
    </row>
    <row r="131" spans="1:8">
      <c r="A131" s="160" t="s">
        <v>400</v>
      </c>
      <c r="B131" s="165"/>
      <c r="C131" s="165"/>
      <c r="D131" s="165">
        <v>0</v>
      </c>
      <c r="E131" s="165"/>
      <c r="F131" s="165"/>
      <c r="G131" s="165">
        <v>0</v>
      </c>
      <c r="H131" s="163" t="s">
        <v>491</v>
      </c>
    </row>
    <row r="132" spans="1:8">
      <c r="A132" s="160" t="s">
        <v>402</v>
      </c>
      <c r="B132" s="169">
        <v>75000</v>
      </c>
      <c r="C132" s="169">
        <v>57652.7</v>
      </c>
      <c r="D132" s="165">
        <v>132652.70000000001</v>
      </c>
      <c r="E132" s="169">
        <v>20700</v>
      </c>
      <c r="F132" s="169">
        <v>20700</v>
      </c>
      <c r="G132" s="165">
        <v>111952.70000000001</v>
      </c>
      <c r="H132" s="163" t="s">
        <v>492</v>
      </c>
    </row>
    <row r="133" spans="1:8">
      <c r="A133" s="159" t="s">
        <v>404</v>
      </c>
      <c r="B133" s="165">
        <v>34744583</v>
      </c>
      <c r="C133" s="165">
        <v>81150745.439999998</v>
      </c>
      <c r="D133" s="165">
        <v>115895328.44</v>
      </c>
      <c r="E133" s="165">
        <v>37048023.100000001</v>
      </c>
      <c r="F133" s="165">
        <v>37048023.100000001</v>
      </c>
      <c r="G133" s="165">
        <v>78847305.340000004</v>
      </c>
      <c r="H133" s="151"/>
    </row>
    <row r="134" spans="1:8">
      <c r="A134" s="160" t="s">
        <v>405</v>
      </c>
      <c r="B134" s="169">
        <v>31682545.600000001</v>
      </c>
      <c r="C134" s="169">
        <v>61505668.990000002</v>
      </c>
      <c r="D134" s="165">
        <v>93188214.590000004</v>
      </c>
      <c r="E134" s="169">
        <v>28879169.690000001</v>
      </c>
      <c r="F134" s="169">
        <v>28879169.690000001</v>
      </c>
      <c r="G134" s="165">
        <v>64309044.900000006</v>
      </c>
      <c r="H134" s="163" t="s">
        <v>493</v>
      </c>
    </row>
    <row r="135" spans="1:8">
      <c r="A135" s="160" t="s">
        <v>407</v>
      </c>
      <c r="B135" s="169">
        <v>110000</v>
      </c>
      <c r="C135" s="169">
        <v>18974614.359999999</v>
      </c>
      <c r="D135" s="165">
        <v>19084614.359999999</v>
      </c>
      <c r="E135" s="169">
        <v>5470530.7800000003</v>
      </c>
      <c r="F135" s="169">
        <v>5470530.7800000003</v>
      </c>
      <c r="G135" s="165">
        <v>13614083.579999998</v>
      </c>
      <c r="H135" s="163" t="s">
        <v>494</v>
      </c>
    </row>
    <row r="136" spans="1:8">
      <c r="A136" s="160" t="s">
        <v>409</v>
      </c>
      <c r="B136" s="169">
        <v>2952037.4</v>
      </c>
      <c r="C136" s="169">
        <v>670462.09</v>
      </c>
      <c r="D136" s="165">
        <v>3622499.4899999998</v>
      </c>
      <c r="E136" s="169">
        <v>2698322.63</v>
      </c>
      <c r="F136" s="169">
        <v>2698322.63</v>
      </c>
      <c r="G136" s="165">
        <v>924176.85999999987</v>
      </c>
      <c r="H136" s="163" t="s">
        <v>495</v>
      </c>
    </row>
    <row r="137" spans="1:8">
      <c r="A137" s="159" t="s">
        <v>411</v>
      </c>
      <c r="B137" s="165">
        <v>15434260.859999999</v>
      </c>
      <c r="C137" s="165">
        <v>-15434260.859999999</v>
      </c>
      <c r="D137" s="165">
        <v>0</v>
      </c>
      <c r="E137" s="165">
        <v>0</v>
      </c>
      <c r="F137" s="165">
        <v>0</v>
      </c>
      <c r="G137" s="165">
        <v>0</v>
      </c>
      <c r="H137" s="151"/>
    </row>
    <row r="138" spans="1:8">
      <c r="A138" s="160" t="s">
        <v>412</v>
      </c>
      <c r="B138" s="165"/>
      <c r="C138" s="165"/>
      <c r="D138" s="165">
        <v>0</v>
      </c>
      <c r="E138" s="165"/>
      <c r="F138" s="165"/>
      <c r="G138" s="165">
        <v>0</v>
      </c>
      <c r="H138" s="163" t="s">
        <v>496</v>
      </c>
    </row>
    <row r="139" spans="1:8">
      <c r="A139" s="160" t="s">
        <v>414</v>
      </c>
      <c r="B139" s="165"/>
      <c r="C139" s="165"/>
      <c r="D139" s="165">
        <v>0</v>
      </c>
      <c r="E139" s="165"/>
      <c r="F139" s="165"/>
      <c r="G139" s="165">
        <v>0</v>
      </c>
      <c r="H139" s="163" t="s">
        <v>497</v>
      </c>
    </row>
    <row r="140" spans="1:8">
      <c r="A140" s="160" t="s">
        <v>416</v>
      </c>
      <c r="B140" s="165"/>
      <c r="C140" s="165"/>
      <c r="D140" s="165">
        <v>0</v>
      </c>
      <c r="E140" s="165"/>
      <c r="F140" s="165"/>
      <c r="G140" s="165">
        <v>0</v>
      </c>
      <c r="H140" s="163" t="s">
        <v>498</v>
      </c>
    </row>
    <row r="141" spans="1:8">
      <c r="A141" s="160" t="s">
        <v>418</v>
      </c>
      <c r="B141" s="165"/>
      <c r="C141" s="165"/>
      <c r="D141" s="165">
        <v>0</v>
      </c>
      <c r="E141" s="165"/>
      <c r="F141" s="165"/>
      <c r="G141" s="165">
        <v>0</v>
      </c>
      <c r="H141" s="163" t="s">
        <v>499</v>
      </c>
    </row>
    <row r="142" spans="1:8">
      <c r="A142" s="160" t="s">
        <v>420</v>
      </c>
      <c r="B142" s="165"/>
      <c r="C142" s="165"/>
      <c r="D142" s="165">
        <v>0</v>
      </c>
      <c r="E142" s="165"/>
      <c r="F142" s="165"/>
      <c r="G142" s="165">
        <v>0</v>
      </c>
      <c r="H142" s="163" t="s">
        <v>500</v>
      </c>
    </row>
    <row r="143" spans="1:8">
      <c r="A143" s="160" t="s">
        <v>422</v>
      </c>
      <c r="B143" s="165"/>
      <c r="C143" s="165"/>
      <c r="D143" s="165">
        <v>0</v>
      </c>
      <c r="E143" s="165"/>
      <c r="F143" s="165"/>
      <c r="G143" s="165">
        <v>0</v>
      </c>
      <c r="H143" s="163"/>
    </row>
    <row r="144" spans="1:8">
      <c r="A144" s="160" t="s">
        <v>423</v>
      </c>
      <c r="B144" s="165"/>
      <c r="C144" s="165"/>
      <c r="D144" s="165">
        <v>0</v>
      </c>
      <c r="E144" s="165"/>
      <c r="F144" s="165"/>
      <c r="G144" s="165">
        <v>0</v>
      </c>
      <c r="H144" s="163" t="s">
        <v>501</v>
      </c>
    </row>
    <row r="145" spans="1:8">
      <c r="A145" s="160" t="s">
        <v>425</v>
      </c>
      <c r="B145" s="169">
        <v>15434260.859999999</v>
      </c>
      <c r="C145" s="169">
        <v>-15434260.859999999</v>
      </c>
      <c r="D145" s="165">
        <v>0</v>
      </c>
      <c r="E145" s="169">
        <v>0</v>
      </c>
      <c r="F145" s="169">
        <v>0</v>
      </c>
      <c r="G145" s="165">
        <v>0</v>
      </c>
      <c r="H145" s="163" t="s">
        <v>502</v>
      </c>
    </row>
    <row r="146" spans="1:8">
      <c r="A146" s="159" t="s">
        <v>427</v>
      </c>
      <c r="B146" s="165">
        <v>4161980.23</v>
      </c>
      <c r="C146" s="165">
        <v>-2561980.23</v>
      </c>
      <c r="D146" s="165">
        <v>1600000</v>
      </c>
      <c r="E146" s="165">
        <v>1600000</v>
      </c>
      <c r="F146" s="165">
        <v>1600000</v>
      </c>
      <c r="G146" s="165">
        <v>0</v>
      </c>
      <c r="H146" s="151"/>
    </row>
    <row r="147" spans="1:8">
      <c r="A147" s="160" t="s">
        <v>428</v>
      </c>
      <c r="B147" s="165"/>
      <c r="C147" s="165"/>
      <c r="D147" s="165">
        <v>0</v>
      </c>
      <c r="E147" s="165"/>
      <c r="F147" s="165"/>
      <c r="G147" s="165">
        <v>0</v>
      </c>
      <c r="H147" s="163" t="s">
        <v>503</v>
      </c>
    </row>
    <row r="148" spans="1:8">
      <c r="A148" s="160" t="s">
        <v>430</v>
      </c>
      <c r="B148" s="165"/>
      <c r="C148" s="165"/>
      <c r="D148" s="165">
        <v>0</v>
      </c>
      <c r="E148" s="165"/>
      <c r="F148" s="165"/>
      <c r="G148" s="165">
        <v>0</v>
      </c>
      <c r="H148" s="163" t="s">
        <v>504</v>
      </c>
    </row>
    <row r="149" spans="1:8">
      <c r="A149" s="160" t="s">
        <v>432</v>
      </c>
      <c r="B149" s="169">
        <v>4161980.23</v>
      </c>
      <c r="C149" s="169">
        <v>-2561980.23</v>
      </c>
      <c r="D149" s="165">
        <v>1600000</v>
      </c>
      <c r="E149" s="169">
        <v>1600000</v>
      </c>
      <c r="F149" s="169">
        <v>1600000</v>
      </c>
      <c r="G149" s="165">
        <v>0</v>
      </c>
      <c r="H149" s="163" t="s">
        <v>505</v>
      </c>
    </row>
    <row r="150" spans="1:8">
      <c r="A150" s="159" t="s">
        <v>434</v>
      </c>
      <c r="B150" s="165">
        <v>5307700.95</v>
      </c>
      <c r="C150" s="165">
        <v>0</v>
      </c>
      <c r="D150" s="165">
        <v>5307700.95</v>
      </c>
      <c r="E150" s="165">
        <v>2232533.11</v>
      </c>
      <c r="F150" s="165">
        <v>2232533.11</v>
      </c>
      <c r="G150" s="165">
        <v>3075167.8400000003</v>
      </c>
      <c r="H150" s="151"/>
    </row>
    <row r="151" spans="1:8">
      <c r="A151" s="160" t="s">
        <v>435</v>
      </c>
      <c r="B151" s="169">
        <v>3182268</v>
      </c>
      <c r="C151" s="169">
        <v>0</v>
      </c>
      <c r="D151" s="165">
        <v>3182268</v>
      </c>
      <c r="E151" s="169">
        <v>1591134</v>
      </c>
      <c r="F151" s="169">
        <v>1591134</v>
      </c>
      <c r="G151" s="165">
        <v>1591134</v>
      </c>
      <c r="H151" s="163" t="s">
        <v>506</v>
      </c>
    </row>
    <row r="152" spans="1:8">
      <c r="A152" s="160" t="s">
        <v>437</v>
      </c>
      <c r="B152" s="169">
        <v>2125432.9500000002</v>
      </c>
      <c r="C152" s="169">
        <v>0</v>
      </c>
      <c r="D152" s="165">
        <v>2125432.9500000002</v>
      </c>
      <c r="E152" s="169">
        <v>641399.11</v>
      </c>
      <c r="F152" s="169">
        <v>641399.11</v>
      </c>
      <c r="G152" s="165">
        <v>1484033.8400000003</v>
      </c>
      <c r="H152" s="163" t="s">
        <v>507</v>
      </c>
    </row>
    <row r="153" spans="1:8">
      <c r="A153" s="160" t="s">
        <v>439</v>
      </c>
      <c r="B153" s="165"/>
      <c r="C153" s="165"/>
      <c r="D153" s="165">
        <v>0</v>
      </c>
      <c r="E153" s="165"/>
      <c r="F153" s="165"/>
      <c r="G153" s="165">
        <v>0</v>
      </c>
      <c r="H153" s="163" t="s">
        <v>508</v>
      </c>
    </row>
    <row r="154" spans="1:8">
      <c r="A154" s="153" t="s">
        <v>441</v>
      </c>
      <c r="B154" s="165"/>
      <c r="C154" s="165"/>
      <c r="D154" s="165">
        <v>0</v>
      </c>
      <c r="E154" s="165"/>
      <c r="F154" s="165"/>
      <c r="G154" s="165">
        <v>0</v>
      </c>
      <c r="H154" s="163" t="s">
        <v>509</v>
      </c>
    </row>
    <row r="155" spans="1:8">
      <c r="A155" s="160" t="s">
        <v>443</v>
      </c>
      <c r="B155" s="165"/>
      <c r="C155" s="165"/>
      <c r="D155" s="165">
        <v>0</v>
      </c>
      <c r="E155" s="165"/>
      <c r="F155" s="165"/>
      <c r="G155" s="165">
        <v>0</v>
      </c>
      <c r="H155" s="163" t="s">
        <v>510</v>
      </c>
    </row>
    <row r="156" spans="1:8">
      <c r="A156" s="160" t="s">
        <v>445</v>
      </c>
      <c r="B156" s="165"/>
      <c r="C156" s="165"/>
      <c r="D156" s="165">
        <v>0</v>
      </c>
      <c r="E156" s="165"/>
      <c r="F156" s="165"/>
      <c r="G156" s="165">
        <v>0</v>
      </c>
      <c r="H156" s="163" t="s">
        <v>511</v>
      </c>
    </row>
    <row r="157" spans="1:8">
      <c r="A157" s="160" t="s">
        <v>447</v>
      </c>
      <c r="B157" s="165"/>
      <c r="C157" s="165"/>
      <c r="D157" s="165">
        <v>0</v>
      </c>
      <c r="E157" s="165"/>
      <c r="F157" s="165"/>
      <c r="G157" s="165">
        <v>0</v>
      </c>
      <c r="H157" s="163" t="s">
        <v>512</v>
      </c>
    </row>
    <row r="158" spans="1:8">
      <c r="A158" s="154"/>
      <c r="B158" s="166"/>
      <c r="C158" s="166"/>
      <c r="D158" s="166"/>
      <c r="E158" s="166"/>
      <c r="F158" s="166"/>
      <c r="G158" s="166"/>
      <c r="H158" s="151"/>
    </row>
    <row r="159" spans="1:8">
      <c r="A159" s="155" t="s">
        <v>513</v>
      </c>
      <c r="B159" s="164">
        <v>443117783.04000002</v>
      </c>
      <c r="C159" s="164">
        <v>108794795.44999999</v>
      </c>
      <c r="D159" s="164">
        <v>551912578.49000001</v>
      </c>
      <c r="E159" s="164">
        <v>230270081.55000004</v>
      </c>
      <c r="F159" s="164">
        <v>222303128.05000001</v>
      </c>
      <c r="G159" s="164">
        <v>321642496.94</v>
      </c>
      <c r="H159" s="151"/>
    </row>
    <row r="160" spans="1:8">
      <c r="A160" s="157"/>
      <c r="B160" s="167"/>
      <c r="C160" s="167"/>
      <c r="D160" s="167"/>
      <c r="E160" s="167"/>
      <c r="F160" s="167"/>
      <c r="G160" s="167"/>
      <c r="H160" s="151"/>
    </row>
    <row r="161" spans="1:1">
      <c r="A161" s="152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F19" sqref="F19"/>
    </sheetView>
  </sheetViews>
  <sheetFormatPr baseColWidth="10" defaultRowHeight="15"/>
  <cols>
    <col min="1" max="1" width="58.140625" style="151" customWidth="1"/>
    <col min="2" max="7" width="21.7109375" style="151" customWidth="1"/>
    <col min="8" max="16384" width="11.42578125" style="151"/>
  </cols>
  <sheetData>
    <row r="1" spans="1:7" ht="21">
      <c r="A1" s="328" t="s">
        <v>514</v>
      </c>
      <c r="B1" s="328"/>
      <c r="C1" s="328"/>
      <c r="D1" s="328"/>
      <c r="E1" s="328"/>
      <c r="F1" s="328"/>
      <c r="G1" s="328"/>
    </row>
    <row r="2" spans="1:7">
      <c r="A2" s="310" t="s">
        <v>122</v>
      </c>
      <c r="B2" s="311"/>
      <c r="C2" s="311"/>
      <c r="D2" s="311"/>
      <c r="E2" s="311"/>
      <c r="F2" s="311"/>
      <c r="G2" s="312"/>
    </row>
    <row r="3" spans="1:7">
      <c r="A3" s="313" t="s">
        <v>304</v>
      </c>
      <c r="B3" s="314"/>
      <c r="C3" s="314"/>
      <c r="D3" s="314"/>
      <c r="E3" s="314"/>
      <c r="F3" s="314"/>
      <c r="G3" s="315"/>
    </row>
    <row r="4" spans="1:7">
      <c r="A4" s="313" t="s">
        <v>515</v>
      </c>
      <c r="B4" s="314"/>
      <c r="C4" s="314"/>
      <c r="D4" s="314"/>
      <c r="E4" s="314"/>
      <c r="F4" s="314"/>
      <c r="G4" s="315"/>
    </row>
    <row r="5" spans="1:7">
      <c r="A5" s="316" t="s">
        <v>168</v>
      </c>
      <c r="B5" s="317"/>
      <c r="C5" s="317"/>
      <c r="D5" s="317"/>
      <c r="E5" s="317"/>
      <c r="F5" s="317"/>
      <c r="G5" s="318"/>
    </row>
    <row r="6" spans="1:7">
      <c r="A6" s="319" t="s">
        <v>2</v>
      </c>
      <c r="B6" s="320"/>
      <c r="C6" s="320"/>
      <c r="D6" s="320"/>
      <c r="E6" s="320"/>
      <c r="F6" s="320"/>
      <c r="G6" s="321"/>
    </row>
    <row r="7" spans="1:7">
      <c r="A7" s="324" t="s">
        <v>4</v>
      </c>
      <c r="B7" s="334" t="s">
        <v>306</v>
      </c>
      <c r="C7" s="334"/>
      <c r="D7" s="334"/>
      <c r="E7" s="334"/>
      <c r="F7" s="334"/>
      <c r="G7" s="335" t="s">
        <v>307</v>
      </c>
    </row>
    <row r="8" spans="1:7" ht="30">
      <c r="A8" s="325"/>
      <c r="B8" s="170" t="s">
        <v>308</v>
      </c>
      <c r="C8" s="171" t="s">
        <v>238</v>
      </c>
      <c r="D8" s="170" t="s">
        <v>239</v>
      </c>
      <c r="E8" s="170" t="s">
        <v>194</v>
      </c>
      <c r="F8" s="170" t="s">
        <v>211</v>
      </c>
      <c r="G8" s="336"/>
    </row>
    <row r="9" spans="1:7">
      <c r="A9" s="130" t="s">
        <v>516</v>
      </c>
      <c r="B9" s="172">
        <f>SUM(B10:B18)</f>
        <v>328195598.04000002</v>
      </c>
      <c r="C9" s="172">
        <f t="shared" ref="C9:G9" si="0">SUM(C10:C18)</f>
        <v>39947773.75</v>
      </c>
      <c r="D9" s="172">
        <f t="shared" si="0"/>
        <v>368143371.79000002</v>
      </c>
      <c r="E9" s="172">
        <f t="shared" si="0"/>
        <v>158515090.58000001</v>
      </c>
      <c r="F9" s="172">
        <f t="shared" si="0"/>
        <v>153106418.94</v>
      </c>
      <c r="G9" s="172">
        <f t="shared" si="0"/>
        <v>209628281.21000001</v>
      </c>
    </row>
    <row r="10" spans="1:7">
      <c r="A10" s="173">
        <v>3111</v>
      </c>
      <c r="B10" s="174">
        <v>328195598.04000002</v>
      </c>
      <c r="C10" s="174">
        <v>0</v>
      </c>
      <c r="D10" s="175">
        <f>B10+C10</f>
        <v>328195598.04000002</v>
      </c>
      <c r="E10" s="174">
        <v>158515090.58000001</v>
      </c>
      <c r="F10" s="174">
        <v>153106418.94</v>
      </c>
      <c r="G10" s="175">
        <f>D10-E10</f>
        <v>169680507.46000001</v>
      </c>
    </row>
    <row r="11" spans="1:7">
      <c r="A11" s="173">
        <v>3111</v>
      </c>
      <c r="B11" s="174">
        <v>0</v>
      </c>
      <c r="C11" s="174">
        <v>39947773.75</v>
      </c>
      <c r="D11" s="175">
        <f t="shared" ref="D11:D17" si="1">B11+C11</f>
        <v>39947773.75</v>
      </c>
      <c r="E11" s="174">
        <v>0</v>
      </c>
      <c r="F11" s="174">
        <v>0</v>
      </c>
      <c r="G11" s="175">
        <f t="shared" ref="G11:G17" si="2">D11-E11</f>
        <v>39947773.75</v>
      </c>
    </row>
    <row r="12" spans="1:7">
      <c r="A12" s="176" t="s">
        <v>517</v>
      </c>
      <c r="B12" s="175"/>
      <c r="C12" s="175"/>
      <c r="D12" s="175">
        <f t="shared" si="1"/>
        <v>0</v>
      </c>
      <c r="E12" s="175"/>
      <c r="F12" s="175"/>
      <c r="G12" s="175">
        <f t="shared" si="2"/>
        <v>0</v>
      </c>
    </row>
    <row r="13" spans="1:7">
      <c r="A13" s="176" t="s">
        <v>518</v>
      </c>
      <c r="B13" s="175"/>
      <c r="C13" s="175"/>
      <c r="D13" s="175">
        <f t="shared" si="1"/>
        <v>0</v>
      </c>
      <c r="E13" s="175"/>
      <c r="F13" s="175"/>
      <c r="G13" s="175">
        <f t="shared" si="2"/>
        <v>0</v>
      </c>
    </row>
    <row r="14" spans="1:7">
      <c r="A14" s="176" t="s">
        <v>519</v>
      </c>
      <c r="B14" s="175"/>
      <c r="C14" s="175"/>
      <c r="D14" s="175">
        <f t="shared" si="1"/>
        <v>0</v>
      </c>
      <c r="E14" s="175"/>
      <c r="F14" s="175"/>
      <c r="G14" s="175">
        <f t="shared" si="2"/>
        <v>0</v>
      </c>
    </row>
    <row r="15" spans="1:7">
      <c r="A15" s="176" t="s">
        <v>520</v>
      </c>
      <c r="B15" s="175"/>
      <c r="C15" s="175"/>
      <c r="D15" s="175">
        <f t="shared" si="1"/>
        <v>0</v>
      </c>
      <c r="E15" s="175"/>
      <c r="F15" s="175"/>
      <c r="G15" s="175">
        <f t="shared" si="2"/>
        <v>0</v>
      </c>
    </row>
    <row r="16" spans="1:7">
      <c r="A16" s="176" t="s">
        <v>521</v>
      </c>
      <c r="B16" s="175"/>
      <c r="C16" s="175"/>
      <c r="D16" s="175">
        <f t="shared" si="1"/>
        <v>0</v>
      </c>
      <c r="E16" s="175"/>
      <c r="F16" s="175"/>
      <c r="G16" s="175">
        <f t="shared" si="2"/>
        <v>0</v>
      </c>
    </row>
    <row r="17" spans="1:7">
      <c r="A17" s="176" t="s">
        <v>522</v>
      </c>
      <c r="B17" s="175"/>
      <c r="C17" s="175"/>
      <c r="D17" s="175">
        <f t="shared" si="1"/>
        <v>0</v>
      </c>
      <c r="E17" s="175"/>
      <c r="F17" s="175"/>
      <c r="G17" s="175">
        <f t="shared" si="2"/>
        <v>0</v>
      </c>
    </row>
    <row r="18" spans="1:7">
      <c r="A18" s="47" t="s">
        <v>150</v>
      </c>
      <c r="B18" s="177"/>
      <c r="C18" s="177"/>
      <c r="D18" s="177"/>
      <c r="E18" s="177"/>
      <c r="F18" s="177"/>
      <c r="G18" s="177"/>
    </row>
    <row r="19" spans="1:7">
      <c r="A19" s="133" t="s">
        <v>523</v>
      </c>
      <c r="B19" s="178">
        <f>SUM(B20:B28)</f>
        <v>114922185</v>
      </c>
      <c r="C19" s="178">
        <f t="shared" ref="C19:G19" si="3">SUM(C20:C28)</f>
        <v>68847021.700000003</v>
      </c>
      <c r="D19" s="178">
        <f t="shared" si="3"/>
        <v>183769206.69999999</v>
      </c>
      <c r="E19" s="178">
        <f t="shared" si="3"/>
        <v>71754990.969999999</v>
      </c>
      <c r="F19" s="178">
        <f t="shared" si="3"/>
        <v>0</v>
      </c>
      <c r="G19" s="178">
        <f t="shared" si="3"/>
        <v>112014215.72999999</v>
      </c>
    </row>
    <row r="20" spans="1:7">
      <c r="A20" s="173">
        <v>3111</v>
      </c>
      <c r="B20" s="174">
        <v>114922185</v>
      </c>
      <c r="C20" s="174">
        <v>68847021.700000003</v>
      </c>
      <c r="D20" s="175">
        <f t="shared" ref="D20:D28" si="4">B20+C20</f>
        <v>183769206.69999999</v>
      </c>
      <c r="E20" s="174">
        <v>71754990.969999999</v>
      </c>
      <c r="F20" s="174">
        <v>0</v>
      </c>
      <c r="G20" s="175">
        <f t="shared" ref="G20:G28" si="5">D20-E20</f>
        <v>112014215.72999999</v>
      </c>
    </row>
    <row r="21" spans="1:7">
      <c r="A21" s="176" t="s">
        <v>524</v>
      </c>
      <c r="B21" s="175"/>
      <c r="C21" s="175"/>
      <c r="D21" s="175">
        <f t="shared" si="4"/>
        <v>0</v>
      </c>
      <c r="E21" s="175"/>
      <c r="F21" s="175"/>
      <c r="G21" s="175">
        <f t="shared" si="5"/>
        <v>0</v>
      </c>
    </row>
    <row r="22" spans="1:7">
      <c r="A22" s="176" t="s">
        <v>517</v>
      </c>
      <c r="B22" s="175"/>
      <c r="C22" s="175"/>
      <c r="D22" s="175">
        <f t="shared" si="4"/>
        <v>0</v>
      </c>
      <c r="E22" s="175"/>
      <c r="F22" s="175"/>
      <c r="G22" s="175">
        <f t="shared" si="5"/>
        <v>0</v>
      </c>
    </row>
    <row r="23" spans="1:7">
      <c r="A23" s="176" t="s">
        <v>518</v>
      </c>
      <c r="B23" s="175"/>
      <c r="C23" s="175"/>
      <c r="D23" s="175">
        <f t="shared" si="4"/>
        <v>0</v>
      </c>
      <c r="E23" s="175"/>
      <c r="F23" s="175"/>
      <c r="G23" s="175">
        <f t="shared" si="5"/>
        <v>0</v>
      </c>
    </row>
    <row r="24" spans="1:7">
      <c r="A24" s="176" t="s">
        <v>519</v>
      </c>
      <c r="B24" s="175"/>
      <c r="C24" s="175"/>
      <c r="D24" s="175">
        <f t="shared" si="4"/>
        <v>0</v>
      </c>
      <c r="E24" s="175"/>
      <c r="F24" s="175"/>
      <c r="G24" s="175">
        <f t="shared" si="5"/>
        <v>0</v>
      </c>
    </row>
    <row r="25" spans="1:7">
      <c r="A25" s="176" t="s">
        <v>520</v>
      </c>
      <c r="B25" s="175"/>
      <c r="C25" s="175"/>
      <c r="D25" s="175">
        <f t="shared" si="4"/>
        <v>0</v>
      </c>
      <c r="E25" s="175"/>
      <c r="F25" s="175"/>
      <c r="G25" s="175">
        <f t="shared" si="5"/>
        <v>0</v>
      </c>
    </row>
    <row r="26" spans="1:7">
      <c r="A26" s="176" t="s">
        <v>521</v>
      </c>
      <c r="B26" s="175"/>
      <c r="C26" s="175"/>
      <c r="D26" s="175">
        <f t="shared" si="4"/>
        <v>0</v>
      </c>
      <c r="E26" s="175"/>
      <c r="F26" s="175"/>
      <c r="G26" s="175">
        <f t="shared" si="5"/>
        <v>0</v>
      </c>
    </row>
    <row r="27" spans="1:7">
      <c r="A27" s="176" t="s">
        <v>522</v>
      </c>
      <c r="B27" s="175"/>
      <c r="C27" s="175"/>
      <c r="D27" s="175">
        <f t="shared" si="4"/>
        <v>0</v>
      </c>
      <c r="E27" s="175"/>
      <c r="F27" s="175"/>
      <c r="G27" s="175">
        <f t="shared" si="5"/>
        <v>0</v>
      </c>
    </row>
    <row r="28" spans="1:7">
      <c r="A28" s="47" t="s">
        <v>150</v>
      </c>
      <c r="B28" s="177"/>
      <c r="C28" s="177"/>
      <c r="D28" s="175">
        <f t="shared" si="4"/>
        <v>0</v>
      </c>
      <c r="E28" s="175"/>
      <c r="F28" s="175"/>
      <c r="G28" s="175">
        <f t="shared" si="5"/>
        <v>0</v>
      </c>
    </row>
    <row r="29" spans="1:7">
      <c r="A29" s="133" t="s">
        <v>513</v>
      </c>
      <c r="B29" s="178">
        <f>B9+B19</f>
        <v>443117783.04000002</v>
      </c>
      <c r="C29" s="178">
        <f t="shared" ref="C29:F29" si="6">C9+C19</f>
        <v>108794795.45</v>
      </c>
      <c r="D29" s="178">
        <f>B29+C29</f>
        <v>551912578.49000001</v>
      </c>
      <c r="E29" s="178">
        <f t="shared" si="6"/>
        <v>230270081.55000001</v>
      </c>
      <c r="F29" s="178">
        <f t="shared" si="6"/>
        <v>153106418.94</v>
      </c>
      <c r="G29" s="178">
        <f>D29-E29</f>
        <v>321642496.94</v>
      </c>
    </row>
    <row r="30" spans="1:7">
      <c r="A30" s="134"/>
      <c r="B30" s="179"/>
      <c r="C30" s="179"/>
      <c r="D30" s="179"/>
      <c r="E30" s="179"/>
      <c r="F30" s="179"/>
      <c r="G30" s="179"/>
    </row>
    <row r="31" spans="1:7">
      <c r="A31" s="18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F19" sqref="F19"/>
    </sheetView>
  </sheetViews>
  <sheetFormatPr baseColWidth="10" defaultRowHeight="15"/>
  <cols>
    <col min="1" max="1" width="70.28515625" style="151" customWidth="1"/>
    <col min="2" max="7" width="22" style="151" customWidth="1"/>
    <col min="8" max="16384" width="11.42578125" style="151"/>
  </cols>
  <sheetData>
    <row r="1" spans="1:8" ht="51.75" customHeight="1">
      <c r="A1" s="337" t="s">
        <v>525</v>
      </c>
      <c r="B1" s="338"/>
      <c r="C1" s="338"/>
      <c r="D1" s="338"/>
      <c r="E1" s="338"/>
      <c r="F1" s="338"/>
      <c r="G1" s="338"/>
    </row>
    <row r="2" spans="1:8">
      <c r="A2" s="310" t="s">
        <v>122</v>
      </c>
      <c r="B2" s="311"/>
      <c r="C2" s="311"/>
      <c r="D2" s="311"/>
      <c r="E2" s="311"/>
      <c r="F2" s="311"/>
      <c r="G2" s="312"/>
    </row>
    <row r="3" spans="1:8">
      <c r="A3" s="313" t="s">
        <v>526</v>
      </c>
      <c r="B3" s="314"/>
      <c r="C3" s="314"/>
      <c r="D3" s="314"/>
      <c r="E3" s="314"/>
      <c r="F3" s="314"/>
      <c r="G3" s="315"/>
    </row>
    <row r="4" spans="1:8">
      <c r="A4" s="313" t="s">
        <v>527</v>
      </c>
      <c r="B4" s="314"/>
      <c r="C4" s="314"/>
      <c r="D4" s="314"/>
      <c r="E4" s="314"/>
      <c r="F4" s="314"/>
      <c r="G4" s="315"/>
    </row>
    <row r="5" spans="1:8">
      <c r="A5" s="316" t="s">
        <v>168</v>
      </c>
      <c r="B5" s="317"/>
      <c r="C5" s="317"/>
      <c r="D5" s="317"/>
      <c r="E5" s="317"/>
      <c r="F5" s="317"/>
      <c r="G5" s="318"/>
    </row>
    <row r="6" spans="1:8">
      <c r="A6" s="319" t="s">
        <v>2</v>
      </c>
      <c r="B6" s="320"/>
      <c r="C6" s="320"/>
      <c r="D6" s="320"/>
      <c r="E6" s="320"/>
      <c r="F6" s="320"/>
      <c r="G6" s="321"/>
    </row>
    <row r="7" spans="1:8">
      <c r="A7" s="314" t="s">
        <v>4</v>
      </c>
      <c r="B7" s="319" t="s">
        <v>306</v>
      </c>
      <c r="C7" s="320"/>
      <c r="D7" s="320"/>
      <c r="E7" s="320"/>
      <c r="F7" s="321"/>
      <c r="G7" s="330" t="s">
        <v>528</v>
      </c>
    </row>
    <row r="8" spans="1:8" ht="30">
      <c r="A8" s="314"/>
      <c r="B8" s="150" t="s">
        <v>308</v>
      </c>
      <c r="C8" s="156" t="s">
        <v>529</v>
      </c>
      <c r="D8" s="150" t="s">
        <v>310</v>
      </c>
      <c r="E8" s="150" t="s">
        <v>194</v>
      </c>
      <c r="F8" s="181" t="s">
        <v>211</v>
      </c>
      <c r="G8" s="329"/>
    </row>
    <row r="9" spans="1:8">
      <c r="A9" s="130" t="s">
        <v>530</v>
      </c>
      <c r="B9" s="182">
        <f>B10+B19+B27+B37</f>
        <v>328195598.03999996</v>
      </c>
      <c r="C9" s="182">
        <f t="shared" ref="C9:G9" si="0">C10+C19+C27+C37</f>
        <v>39947773.75</v>
      </c>
      <c r="D9" s="182">
        <f t="shared" si="0"/>
        <v>368143371.79000002</v>
      </c>
      <c r="E9" s="182">
        <f t="shared" si="0"/>
        <v>158515090.58000001</v>
      </c>
      <c r="F9" s="182">
        <f t="shared" si="0"/>
        <v>153106418.94000003</v>
      </c>
      <c r="G9" s="182">
        <f t="shared" si="0"/>
        <v>209628281.20999998</v>
      </c>
    </row>
    <row r="10" spans="1:8">
      <c r="A10" s="131" t="s">
        <v>531</v>
      </c>
      <c r="B10" s="183">
        <f>SUM(B11:B18)</f>
        <v>215147926.59999999</v>
      </c>
      <c r="C10" s="183">
        <f t="shared" ref="C10:G10" si="1">SUM(C11:C18)</f>
        <v>3409030.23</v>
      </c>
      <c r="D10" s="183">
        <f t="shared" si="1"/>
        <v>218556956.82999998</v>
      </c>
      <c r="E10" s="183">
        <f t="shared" si="1"/>
        <v>91343389.870000005</v>
      </c>
      <c r="F10" s="183">
        <f t="shared" si="1"/>
        <v>88154581.659999996</v>
      </c>
      <c r="G10" s="183">
        <f t="shared" si="1"/>
        <v>127213566.95999998</v>
      </c>
    </row>
    <row r="11" spans="1:8">
      <c r="A11" s="135" t="s">
        <v>532</v>
      </c>
      <c r="B11" s="183"/>
      <c r="C11" s="183"/>
      <c r="D11" s="183">
        <f>B11+C11</f>
        <v>0</v>
      </c>
      <c r="E11" s="183"/>
      <c r="F11" s="183"/>
      <c r="G11" s="183">
        <f>D11-E11</f>
        <v>0</v>
      </c>
      <c r="H11" s="184" t="s">
        <v>533</v>
      </c>
    </row>
    <row r="12" spans="1:8">
      <c r="A12" s="135" t="s">
        <v>534</v>
      </c>
      <c r="B12" s="185">
        <v>810494.9</v>
      </c>
      <c r="C12" s="185">
        <v>-11500</v>
      </c>
      <c r="D12" s="183">
        <f t="shared" ref="D12:D18" si="2">B12+C12</f>
        <v>798994.9</v>
      </c>
      <c r="E12" s="185">
        <v>338223.99</v>
      </c>
      <c r="F12" s="185">
        <v>332789.15000000002</v>
      </c>
      <c r="G12" s="183">
        <f t="shared" ref="G12:G18" si="3">D12-E12</f>
        <v>460770.91000000003</v>
      </c>
      <c r="H12" s="184" t="s">
        <v>535</v>
      </c>
    </row>
    <row r="13" spans="1:8">
      <c r="A13" s="135" t="s">
        <v>536</v>
      </c>
      <c r="B13" s="185">
        <v>59795718.039999999</v>
      </c>
      <c r="C13" s="185">
        <v>-650721.91</v>
      </c>
      <c r="D13" s="183">
        <f t="shared" si="2"/>
        <v>59144996.130000003</v>
      </c>
      <c r="E13" s="185">
        <v>25930328.859999999</v>
      </c>
      <c r="F13" s="185">
        <v>25677118.16</v>
      </c>
      <c r="G13" s="183">
        <f t="shared" si="3"/>
        <v>33214667.270000003</v>
      </c>
      <c r="H13" s="184" t="s">
        <v>537</v>
      </c>
    </row>
    <row r="14" spans="1:8">
      <c r="A14" s="135" t="s">
        <v>538</v>
      </c>
      <c r="B14" s="183"/>
      <c r="C14" s="183"/>
      <c r="D14" s="183">
        <f t="shared" si="2"/>
        <v>0</v>
      </c>
      <c r="E14" s="183"/>
      <c r="F14" s="183"/>
      <c r="G14" s="183">
        <f t="shared" si="3"/>
        <v>0</v>
      </c>
      <c r="H14" s="184" t="s">
        <v>539</v>
      </c>
    </row>
    <row r="15" spans="1:8">
      <c r="A15" s="135" t="s">
        <v>540</v>
      </c>
      <c r="B15" s="185">
        <v>32345172.629999999</v>
      </c>
      <c r="C15" s="185">
        <v>12760</v>
      </c>
      <c r="D15" s="183">
        <f t="shared" si="2"/>
        <v>32357932.629999999</v>
      </c>
      <c r="E15" s="185">
        <v>15364905.18</v>
      </c>
      <c r="F15" s="185">
        <v>15332008.82</v>
      </c>
      <c r="G15" s="183">
        <f t="shared" si="3"/>
        <v>16993027.449999999</v>
      </c>
      <c r="H15" s="184" t="s">
        <v>541</v>
      </c>
    </row>
    <row r="16" spans="1:8">
      <c r="A16" s="135" t="s">
        <v>542</v>
      </c>
      <c r="B16" s="183"/>
      <c r="C16" s="183"/>
      <c r="D16" s="183">
        <f t="shared" si="2"/>
        <v>0</v>
      </c>
      <c r="E16" s="183"/>
      <c r="F16" s="183"/>
      <c r="G16" s="183">
        <f t="shared" si="3"/>
        <v>0</v>
      </c>
      <c r="H16" s="184" t="s">
        <v>543</v>
      </c>
    </row>
    <row r="17" spans="1:8">
      <c r="A17" s="135" t="s">
        <v>544</v>
      </c>
      <c r="B17" s="185">
        <v>70987177.629999995</v>
      </c>
      <c r="C17" s="185">
        <v>1025786.24</v>
      </c>
      <c r="D17" s="183">
        <f t="shared" si="2"/>
        <v>72012963.86999999</v>
      </c>
      <c r="E17" s="185">
        <v>28524551.359999999</v>
      </c>
      <c r="F17" s="185">
        <v>28295590.829999998</v>
      </c>
      <c r="G17" s="183">
        <f t="shared" si="3"/>
        <v>43488412.50999999</v>
      </c>
      <c r="H17" s="184" t="s">
        <v>545</v>
      </c>
    </row>
    <row r="18" spans="1:8">
      <c r="A18" s="135" t="s">
        <v>546</v>
      </c>
      <c r="B18" s="185">
        <v>51209363.399999999</v>
      </c>
      <c r="C18" s="185">
        <v>3032705.9</v>
      </c>
      <c r="D18" s="183">
        <f t="shared" si="2"/>
        <v>54242069.299999997</v>
      </c>
      <c r="E18" s="185">
        <v>21185380.48</v>
      </c>
      <c r="F18" s="185">
        <v>18517074.699999999</v>
      </c>
      <c r="G18" s="183">
        <f t="shared" si="3"/>
        <v>33056688.819999997</v>
      </c>
      <c r="H18" s="184" t="s">
        <v>547</v>
      </c>
    </row>
    <row r="19" spans="1:8">
      <c r="A19" s="131" t="s">
        <v>548</v>
      </c>
      <c r="B19" s="183">
        <f>SUM(B20:B26)</f>
        <v>100168193.55000001</v>
      </c>
      <c r="C19" s="183">
        <f t="shared" ref="C19:G19" si="4">SUM(C20:C26)</f>
        <v>34362407</v>
      </c>
      <c r="D19" s="183">
        <f t="shared" si="4"/>
        <v>134530600.54999998</v>
      </c>
      <c r="E19" s="183">
        <f t="shared" si="4"/>
        <v>60473931.810000002</v>
      </c>
      <c r="F19" s="183">
        <f t="shared" si="4"/>
        <v>58402413.700000003</v>
      </c>
      <c r="G19" s="183">
        <f t="shared" si="4"/>
        <v>74056668.739999995</v>
      </c>
    </row>
    <row r="20" spans="1:8">
      <c r="A20" s="135" t="s">
        <v>549</v>
      </c>
      <c r="B20" s="185">
        <v>15120277.359999999</v>
      </c>
      <c r="C20" s="185">
        <v>746616.77</v>
      </c>
      <c r="D20" s="183">
        <f t="shared" ref="D20:D26" si="5">B20+C20</f>
        <v>15866894.129999999</v>
      </c>
      <c r="E20" s="185">
        <v>6316299.4699999997</v>
      </c>
      <c r="F20" s="185">
        <v>6033292.4199999999</v>
      </c>
      <c r="G20" s="183">
        <f t="shared" ref="G20:G26" si="6">D20-E20</f>
        <v>9550594.6600000001</v>
      </c>
      <c r="H20" s="184" t="s">
        <v>550</v>
      </c>
    </row>
    <row r="21" spans="1:8">
      <c r="A21" s="135" t="s">
        <v>551</v>
      </c>
      <c r="B21" s="185">
        <v>55777776.350000001</v>
      </c>
      <c r="C21" s="185">
        <v>29089262.199999999</v>
      </c>
      <c r="D21" s="183">
        <f t="shared" si="5"/>
        <v>84867038.549999997</v>
      </c>
      <c r="E21" s="185">
        <v>39697268.859999999</v>
      </c>
      <c r="F21" s="185">
        <v>38727658.259999998</v>
      </c>
      <c r="G21" s="183">
        <f t="shared" si="6"/>
        <v>45169769.689999998</v>
      </c>
      <c r="H21" s="184" t="s">
        <v>552</v>
      </c>
    </row>
    <row r="22" spans="1:8">
      <c r="A22" s="135" t="s">
        <v>553</v>
      </c>
      <c r="B22" s="185">
        <v>5771450.1900000004</v>
      </c>
      <c r="C22" s="185">
        <v>1484495</v>
      </c>
      <c r="D22" s="183">
        <f t="shared" si="5"/>
        <v>7255945.1900000004</v>
      </c>
      <c r="E22" s="185">
        <v>3735867.52</v>
      </c>
      <c r="F22" s="185">
        <v>3697760.49</v>
      </c>
      <c r="G22" s="183">
        <f t="shared" si="6"/>
        <v>3520077.6700000004</v>
      </c>
      <c r="H22" s="184" t="s">
        <v>554</v>
      </c>
    </row>
    <row r="23" spans="1:8">
      <c r="A23" s="135" t="s">
        <v>555</v>
      </c>
      <c r="B23" s="185">
        <v>11503906.199999999</v>
      </c>
      <c r="C23" s="185">
        <v>648529.35</v>
      </c>
      <c r="D23" s="183">
        <f t="shared" si="5"/>
        <v>12152435.549999999</v>
      </c>
      <c r="E23" s="185">
        <v>5210135.08</v>
      </c>
      <c r="F23" s="185">
        <v>5107919.7</v>
      </c>
      <c r="G23" s="183">
        <f t="shared" si="6"/>
        <v>6942300.4699999988</v>
      </c>
      <c r="H23" s="184" t="s">
        <v>556</v>
      </c>
    </row>
    <row r="24" spans="1:8">
      <c r="A24" s="135" t="s">
        <v>557</v>
      </c>
      <c r="B24" s="185">
        <v>4240489.45</v>
      </c>
      <c r="C24" s="185">
        <v>-679364</v>
      </c>
      <c r="D24" s="183">
        <f t="shared" si="5"/>
        <v>3561125.45</v>
      </c>
      <c r="E24" s="185">
        <v>1573538.56</v>
      </c>
      <c r="F24" s="185">
        <v>1563901.7</v>
      </c>
      <c r="G24" s="183">
        <f t="shared" si="6"/>
        <v>1987586.8900000001</v>
      </c>
      <c r="H24" s="184" t="s">
        <v>558</v>
      </c>
    </row>
    <row r="25" spans="1:8">
      <c r="A25" s="135" t="s">
        <v>559</v>
      </c>
      <c r="B25" s="185">
        <v>2725000</v>
      </c>
      <c r="C25" s="185">
        <v>3588033.68</v>
      </c>
      <c r="D25" s="183">
        <f t="shared" si="5"/>
        <v>6313033.6799999997</v>
      </c>
      <c r="E25" s="185">
        <v>2189219.73</v>
      </c>
      <c r="F25" s="185">
        <v>1544219.73</v>
      </c>
      <c r="G25" s="183">
        <f t="shared" si="6"/>
        <v>4123813.9499999997</v>
      </c>
      <c r="H25" s="184" t="s">
        <v>560</v>
      </c>
    </row>
    <row r="26" spans="1:8">
      <c r="A26" s="135" t="s">
        <v>561</v>
      </c>
      <c r="B26" s="185">
        <v>5029294</v>
      </c>
      <c r="C26" s="185">
        <v>-515166</v>
      </c>
      <c r="D26" s="183">
        <f t="shared" si="5"/>
        <v>4514128</v>
      </c>
      <c r="E26" s="185">
        <v>1751602.59</v>
      </c>
      <c r="F26" s="185">
        <v>1727661.4</v>
      </c>
      <c r="G26" s="183">
        <f t="shared" si="6"/>
        <v>2762525.41</v>
      </c>
      <c r="H26" s="184" t="s">
        <v>562</v>
      </c>
    </row>
    <row r="27" spans="1:8">
      <c r="A27" s="131" t="s">
        <v>563</v>
      </c>
      <c r="B27" s="183">
        <f>SUM(B28:B36)</f>
        <v>12879477.890000001</v>
      </c>
      <c r="C27" s="183">
        <f t="shared" ref="C27:G27" si="7">SUM(C28:C36)</f>
        <v>2176336.5200000005</v>
      </c>
      <c r="D27" s="183">
        <f t="shared" si="7"/>
        <v>15055814.41</v>
      </c>
      <c r="E27" s="183">
        <f t="shared" si="7"/>
        <v>6697768.8999999994</v>
      </c>
      <c r="F27" s="183">
        <f t="shared" si="7"/>
        <v>6549423.580000001</v>
      </c>
      <c r="G27" s="183">
        <f t="shared" si="7"/>
        <v>8358045.5099999998</v>
      </c>
    </row>
    <row r="28" spans="1:8">
      <c r="A28" s="136" t="s">
        <v>564</v>
      </c>
      <c r="B28" s="185">
        <v>4275717.75</v>
      </c>
      <c r="C28" s="185">
        <v>414060</v>
      </c>
      <c r="D28" s="183">
        <f t="shared" ref="D28:D36" si="8">B28+C28</f>
        <v>4689777.75</v>
      </c>
      <c r="E28" s="185">
        <v>2311785.6</v>
      </c>
      <c r="F28" s="185">
        <v>2262512.23</v>
      </c>
      <c r="G28" s="183">
        <f t="shared" ref="G28:G36" si="9">D28-E28</f>
        <v>2377992.15</v>
      </c>
      <c r="H28" s="184" t="s">
        <v>565</v>
      </c>
    </row>
    <row r="29" spans="1:8">
      <c r="A29" s="135" t="s">
        <v>566</v>
      </c>
      <c r="B29" s="185">
        <v>230000.04</v>
      </c>
      <c r="C29" s="185">
        <v>3156223.2</v>
      </c>
      <c r="D29" s="183">
        <f t="shared" si="8"/>
        <v>3386223.24</v>
      </c>
      <c r="E29" s="185">
        <v>1897160</v>
      </c>
      <c r="F29" s="185">
        <v>1812160</v>
      </c>
      <c r="G29" s="183">
        <f t="shared" si="9"/>
        <v>1489063.2400000002</v>
      </c>
      <c r="H29" s="184" t="s">
        <v>567</v>
      </c>
    </row>
    <row r="30" spans="1:8">
      <c r="A30" s="135" t="s">
        <v>568</v>
      </c>
      <c r="B30" s="183"/>
      <c r="C30" s="183"/>
      <c r="D30" s="183">
        <f t="shared" si="8"/>
        <v>0</v>
      </c>
      <c r="E30" s="183"/>
      <c r="F30" s="183"/>
      <c r="G30" s="183">
        <f t="shared" si="9"/>
        <v>0</v>
      </c>
      <c r="H30" s="184" t="s">
        <v>569</v>
      </c>
    </row>
    <row r="31" spans="1:8">
      <c r="A31" s="135" t="s">
        <v>570</v>
      </c>
      <c r="B31" s="183"/>
      <c r="C31" s="183"/>
      <c r="D31" s="183">
        <f t="shared" si="8"/>
        <v>0</v>
      </c>
      <c r="E31" s="183"/>
      <c r="F31" s="183"/>
      <c r="G31" s="183">
        <f t="shared" si="9"/>
        <v>0</v>
      </c>
      <c r="H31" s="184" t="s">
        <v>571</v>
      </c>
    </row>
    <row r="32" spans="1:8">
      <c r="A32" s="135" t="s">
        <v>572</v>
      </c>
      <c r="B32" s="185">
        <v>5341960.0999999996</v>
      </c>
      <c r="C32" s="185">
        <v>-105000</v>
      </c>
      <c r="D32" s="183">
        <f t="shared" si="8"/>
        <v>5236960.0999999996</v>
      </c>
      <c r="E32" s="185">
        <v>2434351.94</v>
      </c>
      <c r="F32" s="185">
        <v>2420279.9900000002</v>
      </c>
      <c r="G32" s="183">
        <f t="shared" si="9"/>
        <v>2802608.1599999997</v>
      </c>
      <c r="H32" s="184" t="s">
        <v>573</v>
      </c>
    </row>
    <row r="33" spans="1:8">
      <c r="A33" s="135" t="s">
        <v>574</v>
      </c>
      <c r="B33" s="183"/>
      <c r="C33" s="183"/>
      <c r="D33" s="183">
        <f t="shared" si="8"/>
        <v>0</v>
      </c>
      <c r="E33" s="183"/>
      <c r="F33" s="183"/>
      <c r="G33" s="183">
        <f t="shared" si="9"/>
        <v>0</v>
      </c>
      <c r="H33" s="184" t="s">
        <v>575</v>
      </c>
    </row>
    <row r="34" spans="1:8">
      <c r="A34" s="135" t="s">
        <v>576</v>
      </c>
      <c r="B34" s="185">
        <v>1531800</v>
      </c>
      <c r="C34" s="185">
        <v>-1288946.68</v>
      </c>
      <c r="D34" s="183">
        <f t="shared" si="8"/>
        <v>242853.32000000007</v>
      </c>
      <c r="E34" s="185">
        <v>54471.360000000001</v>
      </c>
      <c r="F34" s="185">
        <v>54471.360000000001</v>
      </c>
      <c r="G34" s="183">
        <f t="shared" si="9"/>
        <v>188381.96000000008</v>
      </c>
      <c r="H34" s="184" t="s">
        <v>577</v>
      </c>
    </row>
    <row r="35" spans="1:8">
      <c r="A35" s="135" t="s">
        <v>578</v>
      </c>
      <c r="B35" s="183"/>
      <c r="C35" s="183"/>
      <c r="D35" s="183">
        <f t="shared" si="8"/>
        <v>0</v>
      </c>
      <c r="E35" s="183"/>
      <c r="F35" s="183"/>
      <c r="G35" s="183">
        <f t="shared" si="9"/>
        <v>0</v>
      </c>
      <c r="H35" s="184" t="s">
        <v>579</v>
      </c>
    </row>
    <row r="36" spans="1:8">
      <c r="A36" s="135" t="s">
        <v>580</v>
      </c>
      <c r="B36" s="185">
        <v>1500000</v>
      </c>
      <c r="C36" s="185">
        <v>0</v>
      </c>
      <c r="D36" s="183">
        <f t="shared" si="8"/>
        <v>1500000</v>
      </c>
      <c r="E36" s="185">
        <v>0</v>
      </c>
      <c r="F36" s="185">
        <v>0</v>
      </c>
      <c r="G36" s="183">
        <f t="shared" si="9"/>
        <v>1500000</v>
      </c>
      <c r="H36" s="184" t="s">
        <v>581</v>
      </c>
    </row>
    <row r="37" spans="1:8" ht="30">
      <c r="A37" s="186" t="s">
        <v>582</v>
      </c>
      <c r="B37" s="183">
        <f>SUM(B38:B41)</f>
        <v>0</v>
      </c>
      <c r="C37" s="183">
        <f t="shared" ref="C37:G37" si="10">SUM(C38:C41)</f>
        <v>0</v>
      </c>
      <c r="D37" s="183">
        <f t="shared" si="10"/>
        <v>0</v>
      </c>
      <c r="E37" s="183">
        <f t="shared" si="10"/>
        <v>0</v>
      </c>
      <c r="F37" s="183">
        <f t="shared" si="10"/>
        <v>0</v>
      </c>
      <c r="G37" s="183">
        <f t="shared" si="10"/>
        <v>0</v>
      </c>
    </row>
    <row r="38" spans="1:8" ht="30">
      <c r="A38" s="136" t="s">
        <v>583</v>
      </c>
      <c r="B38" s="183"/>
      <c r="C38" s="183"/>
      <c r="D38" s="183">
        <f t="shared" ref="D38:D41" si="11">B38+C38</f>
        <v>0</v>
      </c>
      <c r="E38" s="183"/>
      <c r="F38" s="183"/>
      <c r="G38" s="183">
        <f t="shared" ref="G38:G41" si="12">D38-E38</f>
        <v>0</v>
      </c>
      <c r="H38" s="184" t="s">
        <v>584</v>
      </c>
    </row>
    <row r="39" spans="1:8" ht="30">
      <c r="A39" s="136" t="s">
        <v>585</v>
      </c>
      <c r="B39" s="183"/>
      <c r="C39" s="183"/>
      <c r="D39" s="183">
        <f t="shared" si="11"/>
        <v>0</v>
      </c>
      <c r="E39" s="183"/>
      <c r="F39" s="183"/>
      <c r="G39" s="183">
        <f t="shared" si="12"/>
        <v>0</v>
      </c>
      <c r="H39" s="184" t="s">
        <v>586</v>
      </c>
    </row>
    <row r="40" spans="1:8">
      <c r="A40" s="136" t="s">
        <v>587</v>
      </c>
      <c r="B40" s="183"/>
      <c r="C40" s="183"/>
      <c r="D40" s="183">
        <f t="shared" si="11"/>
        <v>0</v>
      </c>
      <c r="E40" s="183"/>
      <c r="F40" s="183"/>
      <c r="G40" s="183">
        <f t="shared" si="12"/>
        <v>0</v>
      </c>
      <c r="H40" s="184" t="s">
        <v>588</v>
      </c>
    </row>
    <row r="41" spans="1:8">
      <c r="A41" s="136" t="s">
        <v>589</v>
      </c>
      <c r="B41" s="183"/>
      <c r="C41" s="183"/>
      <c r="D41" s="183">
        <f t="shared" si="11"/>
        <v>0</v>
      </c>
      <c r="E41" s="183"/>
      <c r="F41" s="183"/>
      <c r="G41" s="183">
        <f t="shared" si="12"/>
        <v>0</v>
      </c>
      <c r="H41" s="184" t="s">
        <v>590</v>
      </c>
    </row>
    <row r="42" spans="1:8">
      <c r="A42" s="136"/>
      <c r="B42" s="183"/>
      <c r="C42" s="183"/>
      <c r="D42" s="183"/>
      <c r="E42" s="183"/>
      <c r="F42" s="183"/>
      <c r="G42" s="183"/>
    </row>
    <row r="43" spans="1:8">
      <c r="A43" s="133" t="s">
        <v>591</v>
      </c>
      <c r="B43" s="187">
        <f>B44+B53+B61+B71</f>
        <v>114922185</v>
      </c>
      <c r="C43" s="187">
        <f t="shared" ref="C43:G43" si="13">C44+C53+C61+C71</f>
        <v>68847021.700000003</v>
      </c>
      <c r="D43" s="187">
        <f t="shared" si="13"/>
        <v>183769206.69999999</v>
      </c>
      <c r="E43" s="187">
        <f t="shared" si="13"/>
        <v>71754990.969999999</v>
      </c>
      <c r="F43" s="187">
        <f t="shared" si="13"/>
        <v>69196709.109999999</v>
      </c>
      <c r="G43" s="187">
        <f t="shared" si="13"/>
        <v>112014215.73</v>
      </c>
    </row>
    <row r="44" spans="1:8">
      <c r="A44" s="131" t="s">
        <v>592</v>
      </c>
      <c r="B44" s="183">
        <f>SUM(B45:B52)</f>
        <v>40947481.18</v>
      </c>
      <c r="C44" s="183">
        <f t="shared" ref="C44:G44" si="14">SUM(C45:C52)</f>
        <v>-2153487.44</v>
      </c>
      <c r="D44" s="183">
        <f t="shared" si="14"/>
        <v>38793993.739999995</v>
      </c>
      <c r="E44" s="183">
        <f t="shared" si="14"/>
        <v>18115620.699999999</v>
      </c>
      <c r="F44" s="183">
        <f t="shared" si="14"/>
        <v>17236920.399999999</v>
      </c>
      <c r="G44" s="183">
        <f t="shared" si="14"/>
        <v>20678373.039999995</v>
      </c>
    </row>
    <row r="45" spans="1:8">
      <c r="A45" s="136" t="s">
        <v>532</v>
      </c>
      <c r="B45" s="183"/>
      <c r="C45" s="183"/>
      <c r="D45" s="183">
        <f t="shared" ref="D45:D52" si="15">B45+C45</f>
        <v>0</v>
      </c>
      <c r="E45" s="183"/>
      <c r="F45" s="183"/>
      <c r="G45" s="183">
        <f t="shared" ref="G45:G52" si="16">D45-E45</f>
        <v>0</v>
      </c>
      <c r="H45" s="184" t="s">
        <v>593</v>
      </c>
    </row>
    <row r="46" spans="1:8">
      <c r="A46" s="136" t="s">
        <v>534</v>
      </c>
      <c r="B46" s="183"/>
      <c r="C46" s="183"/>
      <c r="D46" s="183">
        <f t="shared" si="15"/>
        <v>0</v>
      </c>
      <c r="E46" s="183"/>
      <c r="F46" s="183"/>
      <c r="G46" s="183">
        <f t="shared" si="16"/>
        <v>0</v>
      </c>
      <c r="H46" s="184" t="s">
        <v>594</v>
      </c>
    </row>
    <row r="47" spans="1:8">
      <c r="A47" s="136" t="s">
        <v>536</v>
      </c>
      <c r="B47" s="183"/>
      <c r="C47" s="183"/>
      <c r="D47" s="183">
        <f t="shared" si="15"/>
        <v>0</v>
      </c>
      <c r="E47" s="183"/>
      <c r="F47" s="183"/>
      <c r="G47" s="183">
        <f t="shared" si="16"/>
        <v>0</v>
      </c>
      <c r="H47" s="184" t="s">
        <v>595</v>
      </c>
    </row>
    <row r="48" spans="1:8">
      <c r="A48" s="136" t="s">
        <v>538</v>
      </c>
      <c r="B48" s="183"/>
      <c r="C48" s="183"/>
      <c r="D48" s="183">
        <f t="shared" si="15"/>
        <v>0</v>
      </c>
      <c r="E48" s="183"/>
      <c r="F48" s="183"/>
      <c r="G48" s="183">
        <f t="shared" si="16"/>
        <v>0</v>
      </c>
      <c r="H48" s="184" t="s">
        <v>596</v>
      </c>
    </row>
    <row r="49" spans="1:8">
      <c r="A49" s="136" t="s">
        <v>540</v>
      </c>
      <c r="B49" s="185">
        <v>5307700.95</v>
      </c>
      <c r="C49" s="185">
        <v>0</v>
      </c>
      <c r="D49" s="183">
        <f t="shared" si="15"/>
        <v>5307700.95</v>
      </c>
      <c r="E49" s="185">
        <v>2232533.11</v>
      </c>
      <c r="F49" s="185">
        <v>2232533.11</v>
      </c>
      <c r="G49" s="183">
        <f t="shared" si="16"/>
        <v>3075167.8400000003</v>
      </c>
      <c r="H49" s="184" t="s">
        <v>597</v>
      </c>
    </row>
    <row r="50" spans="1:8">
      <c r="A50" s="136" t="s">
        <v>542</v>
      </c>
      <c r="B50" s="183"/>
      <c r="C50" s="183"/>
      <c r="D50" s="183">
        <f t="shared" si="15"/>
        <v>0</v>
      </c>
      <c r="E50" s="183"/>
      <c r="F50" s="183"/>
      <c r="G50" s="183">
        <f t="shared" si="16"/>
        <v>0</v>
      </c>
      <c r="H50" s="184" t="s">
        <v>598</v>
      </c>
    </row>
    <row r="51" spans="1:8">
      <c r="A51" s="136" t="s">
        <v>544</v>
      </c>
      <c r="B51" s="185">
        <v>34139780.229999997</v>
      </c>
      <c r="C51" s="185">
        <v>-2153487.44</v>
      </c>
      <c r="D51" s="183">
        <f t="shared" si="15"/>
        <v>31986292.789999995</v>
      </c>
      <c r="E51" s="185">
        <v>14457379.59</v>
      </c>
      <c r="F51" s="185">
        <v>13578679.289999999</v>
      </c>
      <c r="G51" s="183">
        <f t="shared" si="16"/>
        <v>17528913.199999996</v>
      </c>
      <c r="H51" s="184" t="s">
        <v>599</v>
      </c>
    </row>
    <row r="52" spans="1:8">
      <c r="A52" s="136" t="s">
        <v>546</v>
      </c>
      <c r="B52" s="185">
        <v>1500000</v>
      </c>
      <c r="C52" s="185">
        <v>0</v>
      </c>
      <c r="D52" s="183">
        <f t="shared" si="15"/>
        <v>1500000</v>
      </c>
      <c r="E52" s="185">
        <v>1425708</v>
      </c>
      <c r="F52" s="185">
        <v>1425708</v>
      </c>
      <c r="G52" s="183">
        <f t="shared" si="16"/>
        <v>74292</v>
      </c>
      <c r="H52" s="184" t="s">
        <v>600</v>
      </c>
    </row>
    <row r="53" spans="1:8">
      <c r="A53" s="131" t="s">
        <v>548</v>
      </c>
      <c r="B53" s="183">
        <f>SUM(B54:B60)</f>
        <v>67026843.860000007</v>
      </c>
      <c r="C53" s="183">
        <f t="shared" ref="C53:G53" si="17">SUM(C54:C60)</f>
        <v>67388126.670000002</v>
      </c>
      <c r="D53" s="183">
        <f t="shared" si="17"/>
        <v>134414970.53</v>
      </c>
      <c r="E53" s="183">
        <f t="shared" si="17"/>
        <v>47785083.259999998</v>
      </c>
      <c r="F53" s="183">
        <f t="shared" si="17"/>
        <v>46232792.079999998</v>
      </c>
      <c r="G53" s="183">
        <f t="shared" si="17"/>
        <v>86629887.270000011</v>
      </c>
    </row>
    <row r="54" spans="1:8">
      <c r="A54" s="136" t="s">
        <v>549</v>
      </c>
      <c r="B54" s="185">
        <v>16170600.49</v>
      </c>
      <c r="C54" s="185">
        <v>-713283.1</v>
      </c>
      <c r="D54" s="183">
        <f t="shared" ref="D54:D60" si="18">B54+C54</f>
        <v>15457317.390000001</v>
      </c>
      <c r="E54" s="185">
        <v>7850933.4400000004</v>
      </c>
      <c r="F54" s="185">
        <v>7412039.6600000001</v>
      </c>
      <c r="G54" s="183">
        <f t="shared" ref="G54:G60" si="19">D54-E54</f>
        <v>7606383.9500000002</v>
      </c>
      <c r="H54" s="184" t="s">
        <v>601</v>
      </c>
    </row>
    <row r="55" spans="1:8">
      <c r="A55" s="136" t="s">
        <v>551</v>
      </c>
      <c r="B55" s="185">
        <v>37188511.490000002</v>
      </c>
      <c r="C55" s="185">
        <v>55532597.689999998</v>
      </c>
      <c r="D55" s="183">
        <f t="shared" si="18"/>
        <v>92721109.180000007</v>
      </c>
      <c r="E55" s="185">
        <v>31014464.920000002</v>
      </c>
      <c r="F55" s="185">
        <v>30289513.68</v>
      </c>
      <c r="G55" s="183">
        <f t="shared" si="19"/>
        <v>61706644.260000005</v>
      </c>
      <c r="H55" s="184" t="s">
        <v>602</v>
      </c>
    </row>
    <row r="56" spans="1:8">
      <c r="A56" s="136" t="s">
        <v>553</v>
      </c>
      <c r="B56" s="183"/>
      <c r="C56" s="183"/>
      <c r="D56" s="183">
        <f t="shared" si="18"/>
        <v>0</v>
      </c>
      <c r="E56" s="183"/>
      <c r="F56" s="183"/>
      <c r="G56" s="183">
        <f t="shared" si="19"/>
        <v>0</v>
      </c>
      <c r="H56" s="184" t="s">
        <v>603</v>
      </c>
    </row>
    <row r="57" spans="1:8">
      <c r="A57" s="129" t="s">
        <v>555</v>
      </c>
      <c r="B57" s="185">
        <v>0</v>
      </c>
      <c r="C57" s="185">
        <v>8644614.3599999994</v>
      </c>
      <c r="D57" s="183">
        <f t="shared" si="18"/>
        <v>8644614.3599999994</v>
      </c>
      <c r="E57" s="185">
        <v>3235692.01</v>
      </c>
      <c r="F57" s="185">
        <v>3235692.01</v>
      </c>
      <c r="G57" s="183">
        <f t="shared" si="19"/>
        <v>5408922.3499999996</v>
      </c>
      <c r="H57" s="184" t="s">
        <v>604</v>
      </c>
    </row>
    <row r="58" spans="1:8">
      <c r="A58" s="136" t="s">
        <v>557</v>
      </c>
      <c r="B58" s="185">
        <v>8875731.8800000008</v>
      </c>
      <c r="C58" s="185">
        <v>0</v>
      </c>
      <c r="D58" s="183">
        <f t="shared" si="18"/>
        <v>8875731.8800000008</v>
      </c>
      <c r="E58" s="185">
        <v>4698285.2</v>
      </c>
      <c r="F58" s="185">
        <v>4314839.04</v>
      </c>
      <c r="G58" s="183">
        <f t="shared" si="19"/>
        <v>4177446.6800000006</v>
      </c>
      <c r="H58" s="184" t="s">
        <v>605</v>
      </c>
    </row>
    <row r="59" spans="1:8">
      <c r="A59" s="136" t="s">
        <v>559</v>
      </c>
      <c r="B59" s="185">
        <v>4792000</v>
      </c>
      <c r="C59" s="185">
        <v>3724197.72</v>
      </c>
      <c r="D59" s="183">
        <f t="shared" si="18"/>
        <v>8516197.7200000007</v>
      </c>
      <c r="E59" s="185">
        <v>980707.69</v>
      </c>
      <c r="F59" s="185">
        <v>980707.69</v>
      </c>
      <c r="G59" s="183">
        <f t="shared" si="19"/>
        <v>7535490.0300000012</v>
      </c>
      <c r="H59" s="184" t="s">
        <v>606</v>
      </c>
    </row>
    <row r="60" spans="1:8">
      <c r="A60" s="136" t="s">
        <v>561</v>
      </c>
      <c r="B60" s="185">
        <v>0</v>
      </c>
      <c r="C60" s="185">
        <v>200000</v>
      </c>
      <c r="D60" s="183">
        <f t="shared" si="18"/>
        <v>200000</v>
      </c>
      <c r="E60" s="185">
        <v>5000</v>
      </c>
      <c r="F60" s="185">
        <v>0</v>
      </c>
      <c r="G60" s="183">
        <f t="shared" si="19"/>
        <v>195000</v>
      </c>
      <c r="H60" s="184" t="s">
        <v>607</v>
      </c>
    </row>
    <row r="61" spans="1:8">
      <c r="A61" s="131" t="s">
        <v>563</v>
      </c>
      <c r="B61" s="183">
        <f>SUM(B62:B70)</f>
        <v>6947859.96</v>
      </c>
      <c r="C61" s="183">
        <f t="shared" ref="C61:G61" si="20">SUM(C62:C70)</f>
        <v>3612382.47</v>
      </c>
      <c r="D61" s="183">
        <f t="shared" si="20"/>
        <v>10560242.43</v>
      </c>
      <c r="E61" s="183">
        <f t="shared" si="20"/>
        <v>5854287.0099999998</v>
      </c>
      <c r="F61" s="183">
        <f t="shared" si="20"/>
        <v>5726996.6299999999</v>
      </c>
      <c r="G61" s="183">
        <f t="shared" si="20"/>
        <v>4705955.42</v>
      </c>
    </row>
    <row r="62" spans="1:8">
      <c r="A62" s="136" t="s">
        <v>564</v>
      </c>
      <c r="B62" s="185">
        <v>250000</v>
      </c>
      <c r="C62" s="185">
        <v>299172</v>
      </c>
      <c r="D62" s="183">
        <f t="shared" ref="D62:D70" si="21">B62+C62</f>
        <v>549172</v>
      </c>
      <c r="E62" s="185">
        <v>322090.69</v>
      </c>
      <c r="F62" s="185">
        <v>300864.07</v>
      </c>
      <c r="G62" s="183">
        <f t="shared" ref="G62:G70" si="22">D62-E62</f>
        <v>227081.31</v>
      </c>
      <c r="H62" s="184" t="s">
        <v>608</v>
      </c>
    </row>
    <row r="63" spans="1:8">
      <c r="A63" s="136" t="s">
        <v>566</v>
      </c>
      <c r="B63" s="185">
        <v>4247859.96</v>
      </c>
      <c r="C63" s="185">
        <v>294400.03999999998</v>
      </c>
      <c r="D63" s="183">
        <f t="shared" si="21"/>
        <v>4542260</v>
      </c>
      <c r="E63" s="185">
        <v>1897160</v>
      </c>
      <c r="F63" s="185">
        <v>1812160</v>
      </c>
      <c r="G63" s="183">
        <f t="shared" si="22"/>
        <v>2645100</v>
      </c>
      <c r="H63" s="184" t="s">
        <v>609</v>
      </c>
    </row>
    <row r="64" spans="1:8">
      <c r="A64" s="136" t="s">
        <v>568</v>
      </c>
      <c r="B64" s="185">
        <v>2000000</v>
      </c>
      <c r="C64" s="185">
        <v>3018810.43</v>
      </c>
      <c r="D64" s="183">
        <f t="shared" si="21"/>
        <v>5018810.43</v>
      </c>
      <c r="E64" s="185">
        <v>3513379.59</v>
      </c>
      <c r="F64" s="185">
        <v>3513379.59</v>
      </c>
      <c r="G64" s="183">
        <f t="shared" si="22"/>
        <v>1505430.8399999999</v>
      </c>
      <c r="H64" s="184" t="s">
        <v>610</v>
      </c>
    </row>
    <row r="65" spans="1:8">
      <c r="A65" s="136" t="s">
        <v>570</v>
      </c>
      <c r="B65" s="183"/>
      <c r="C65" s="183"/>
      <c r="D65" s="183">
        <f t="shared" si="21"/>
        <v>0</v>
      </c>
      <c r="E65" s="183"/>
      <c r="F65" s="183"/>
      <c r="G65" s="183">
        <f t="shared" si="22"/>
        <v>0</v>
      </c>
      <c r="H65" s="184" t="s">
        <v>611</v>
      </c>
    </row>
    <row r="66" spans="1:8">
      <c r="A66" s="136" t="s">
        <v>572</v>
      </c>
      <c r="B66" s="185">
        <v>450000</v>
      </c>
      <c r="C66" s="185">
        <v>0</v>
      </c>
      <c r="D66" s="183">
        <f t="shared" si="21"/>
        <v>450000</v>
      </c>
      <c r="E66" s="185">
        <v>121656.73</v>
      </c>
      <c r="F66" s="185">
        <v>100592.97</v>
      </c>
      <c r="G66" s="183">
        <f t="shared" si="22"/>
        <v>328343.27</v>
      </c>
      <c r="H66" s="184" t="s">
        <v>612</v>
      </c>
    </row>
    <row r="67" spans="1:8">
      <c r="A67" s="136" t="s">
        <v>574</v>
      </c>
      <c r="B67" s="183"/>
      <c r="C67" s="183"/>
      <c r="D67" s="183">
        <f t="shared" si="21"/>
        <v>0</v>
      </c>
      <c r="E67" s="183"/>
      <c r="F67" s="183"/>
      <c r="G67" s="183">
        <f t="shared" si="22"/>
        <v>0</v>
      </c>
      <c r="H67" s="184" t="s">
        <v>613</v>
      </c>
    </row>
    <row r="68" spans="1:8">
      <c r="A68" s="136" t="s">
        <v>576</v>
      </c>
      <c r="B68" s="183"/>
      <c r="C68" s="183"/>
      <c r="D68" s="183">
        <f t="shared" si="21"/>
        <v>0</v>
      </c>
      <c r="E68" s="183"/>
      <c r="F68" s="183"/>
      <c r="G68" s="183">
        <f t="shared" si="22"/>
        <v>0</v>
      </c>
      <c r="H68" s="184" t="s">
        <v>614</v>
      </c>
    </row>
    <row r="69" spans="1:8">
      <c r="A69" s="136" t="s">
        <v>578</v>
      </c>
      <c r="B69" s="183"/>
      <c r="C69" s="183"/>
      <c r="D69" s="183">
        <f t="shared" si="21"/>
        <v>0</v>
      </c>
      <c r="E69" s="183"/>
      <c r="F69" s="183"/>
      <c r="G69" s="183">
        <f t="shared" si="22"/>
        <v>0</v>
      </c>
      <c r="H69" s="184" t="s">
        <v>615</v>
      </c>
    </row>
    <row r="70" spans="1:8">
      <c r="A70" s="136" t="s">
        <v>580</v>
      </c>
      <c r="B70" s="183"/>
      <c r="C70" s="183"/>
      <c r="D70" s="183">
        <f t="shared" si="21"/>
        <v>0</v>
      </c>
      <c r="E70" s="183"/>
      <c r="F70" s="183"/>
      <c r="G70" s="183">
        <f t="shared" si="22"/>
        <v>0</v>
      </c>
      <c r="H70" s="184" t="s">
        <v>616</v>
      </c>
    </row>
    <row r="71" spans="1:8">
      <c r="A71" s="186" t="s">
        <v>617</v>
      </c>
      <c r="B71" s="188">
        <f>SUM(B72:B75)</f>
        <v>0</v>
      </c>
      <c r="C71" s="188">
        <f t="shared" ref="C71:G71" si="23">SUM(C72:C75)</f>
        <v>0</v>
      </c>
      <c r="D71" s="188">
        <f t="shared" si="23"/>
        <v>0</v>
      </c>
      <c r="E71" s="188">
        <f t="shared" si="23"/>
        <v>0</v>
      </c>
      <c r="F71" s="188">
        <f t="shared" si="23"/>
        <v>0</v>
      </c>
      <c r="G71" s="188">
        <f t="shared" si="23"/>
        <v>0</v>
      </c>
    </row>
    <row r="72" spans="1:8" ht="30">
      <c r="A72" s="136" t="s">
        <v>583</v>
      </c>
      <c r="B72" s="183"/>
      <c r="C72" s="183"/>
      <c r="D72" s="183">
        <f t="shared" ref="D72:D75" si="24">B72+C72</f>
        <v>0</v>
      </c>
      <c r="E72" s="183"/>
      <c r="F72" s="183"/>
      <c r="G72" s="183">
        <f t="shared" ref="G72:G75" si="25">D72-E72</f>
        <v>0</v>
      </c>
      <c r="H72" s="184" t="s">
        <v>618</v>
      </c>
    </row>
    <row r="73" spans="1:8" ht="30">
      <c r="A73" s="136" t="s">
        <v>585</v>
      </c>
      <c r="B73" s="183"/>
      <c r="C73" s="183"/>
      <c r="D73" s="183">
        <f t="shared" si="24"/>
        <v>0</v>
      </c>
      <c r="E73" s="183"/>
      <c r="F73" s="183"/>
      <c r="G73" s="183">
        <f t="shared" si="25"/>
        <v>0</v>
      </c>
      <c r="H73" s="184" t="s">
        <v>619</v>
      </c>
    </row>
    <row r="74" spans="1:8">
      <c r="A74" s="136" t="s">
        <v>587</v>
      </c>
      <c r="B74" s="183"/>
      <c r="C74" s="183"/>
      <c r="D74" s="183">
        <f t="shared" si="24"/>
        <v>0</v>
      </c>
      <c r="E74" s="183"/>
      <c r="F74" s="183"/>
      <c r="G74" s="183">
        <f t="shared" si="25"/>
        <v>0</v>
      </c>
      <c r="H74" s="184" t="s">
        <v>620</v>
      </c>
    </row>
    <row r="75" spans="1:8">
      <c r="A75" s="136" t="s">
        <v>589</v>
      </c>
      <c r="B75" s="183"/>
      <c r="C75" s="183"/>
      <c r="D75" s="183">
        <f t="shared" si="24"/>
        <v>0</v>
      </c>
      <c r="E75" s="183"/>
      <c r="F75" s="183"/>
      <c r="G75" s="183">
        <f t="shared" si="25"/>
        <v>0</v>
      </c>
      <c r="H75" s="184" t="s">
        <v>621</v>
      </c>
    </row>
    <row r="76" spans="1:8">
      <c r="A76" s="132"/>
      <c r="B76" s="189"/>
      <c r="C76" s="189"/>
      <c r="D76" s="189"/>
      <c r="E76" s="189"/>
      <c r="F76" s="189"/>
      <c r="G76" s="189"/>
    </row>
    <row r="77" spans="1:8">
      <c r="A77" s="133" t="s">
        <v>513</v>
      </c>
      <c r="B77" s="187">
        <f>B9+B43</f>
        <v>443117783.03999996</v>
      </c>
      <c r="C77" s="187">
        <f t="shared" ref="C77:G77" si="26">C9+C43</f>
        <v>108794795.45</v>
      </c>
      <c r="D77" s="187">
        <f t="shared" si="26"/>
        <v>551912578.49000001</v>
      </c>
      <c r="E77" s="187">
        <f t="shared" si="26"/>
        <v>230270081.55000001</v>
      </c>
      <c r="F77" s="187">
        <f t="shared" si="26"/>
        <v>222303128.05000001</v>
      </c>
      <c r="G77" s="187">
        <f t="shared" si="26"/>
        <v>321642496.94</v>
      </c>
    </row>
    <row r="78" spans="1:8">
      <c r="A78" s="134"/>
      <c r="B78" s="190"/>
      <c r="C78" s="190"/>
      <c r="D78" s="190"/>
      <c r="E78" s="190"/>
      <c r="F78" s="190"/>
      <c r="G78" s="190"/>
      <c r="H78" s="15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25" sqref="E25"/>
    </sheetView>
  </sheetViews>
  <sheetFormatPr baseColWidth="10" defaultRowHeight="15"/>
  <cols>
    <col min="1" max="1" width="91.140625" style="151" customWidth="1"/>
    <col min="2" max="2" width="22.140625" style="151" customWidth="1"/>
    <col min="3" max="3" width="21.140625" style="151" customWidth="1"/>
    <col min="4" max="4" width="19.85546875" style="151" customWidth="1"/>
    <col min="5" max="5" width="20.85546875" style="151" customWidth="1"/>
    <col min="6" max="6" width="20.7109375" style="151" customWidth="1"/>
    <col min="7" max="7" width="18.28515625" style="151" customWidth="1"/>
    <col min="8" max="16384" width="11.42578125" style="151"/>
  </cols>
  <sheetData>
    <row r="1" spans="1:7" ht="21">
      <c r="A1" s="328" t="s">
        <v>622</v>
      </c>
      <c r="B1" s="327"/>
      <c r="C1" s="327"/>
      <c r="D1" s="327"/>
      <c r="E1" s="327"/>
      <c r="F1" s="327"/>
      <c r="G1" s="327"/>
    </row>
    <row r="2" spans="1:7">
      <c r="A2" s="310" t="s">
        <v>122</v>
      </c>
      <c r="B2" s="311"/>
      <c r="C2" s="311"/>
      <c r="D2" s="311"/>
      <c r="E2" s="311"/>
      <c r="F2" s="311"/>
      <c r="G2" s="312"/>
    </row>
    <row r="3" spans="1:7">
      <c r="A3" s="316" t="s">
        <v>304</v>
      </c>
      <c r="B3" s="317"/>
      <c r="C3" s="317"/>
      <c r="D3" s="317"/>
      <c r="E3" s="317"/>
      <c r="F3" s="317"/>
      <c r="G3" s="318"/>
    </row>
    <row r="4" spans="1:7">
      <c r="A4" s="316" t="s">
        <v>623</v>
      </c>
      <c r="B4" s="317"/>
      <c r="C4" s="317"/>
      <c r="D4" s="317"/>
      <c r="E4" s="317"/>
      <c r="F4" s="317"/>
      <c r="G4" s="318"/>
    </row>
    <row r="5" spans="1:7">
      <c r="A5" s="316" t="s">
        <v>168</v>
      </c>
      <c r="B5" s="317"/>
      <c r="C5" s="317"/>
      <c r="D5" s="317"/>
      <c r="E5" s="317"/>
      <c r="F5" s="317"/>
      <c r="G5" s="318"/>
    </row>
    <row r="6" spans="1:7">
      <c r="A6" s="319" t="s">
        <v>2</v>
      </c>
      <c r="B6" s="320"/>
      <c r="C6" s="320"/>
      <c r="D6" s="320"/>
      <c r="E6" s="320"/>
      <c r="F6" s="320"/>
      <c r="G6" s="321"/>
    </row>
    <row r="7" spans="1:7">
      <c r="A7" s="324" t="s">
        <v>624</v>
      </c>
      <c r="B7" s="329" t="s">
        <v>306</v>
      </c>
      <c r="C7" s="329"/>
      <c r="D7" s="329"/>
      <c r="E7" s="329"/>
      <c r="F7" s="329"/>
      <c r="G7" s="329" t="s">
        <v>307</v>
      </c>
    </row>
    <row r="8" spans="1:7" ht="30">
      <c r="A8" s="325"/>
      <c r="B8" s="156" t="s">
        <v>308</v>
      </c>
      <c r="C8" s="191" t="s">
        <v>529</v>
      </c>
      <c r="D8" s="191" t="s">
        <v>239</v>
      </c>
      <c r="E8" s="191" t="s">
        <v>194</v>
      </c>
      <c r="F8" s="191" t="s">
        <v>211</v>
      </c>
      <c r="G8" s="339"/>
    </row>
    <row r="9" spans="1:7">
      <c r="A9" s="130" t="s">
        <v>625</v>
      </c>
      <c r="B9" s="192">
        <f>B10+B11+B12+B15+B16+B19</f>
        <v>208068218.34999999</v>
      </c>
      <c r="C9" s="192">
        <f t="shared" ref="C9:G9" si="0">C10+C11+C12+C15+C16+C19</f>
        <v>5593892.2199999997</v>
      </c>
      <c r="D9" s="192">
        <f t="shared" si="0"/>
        <v>213662110.56999999</v>
      </c>
      <c r="E9" s="192">
        <f t="shared" si="0"/>
        <v>86522578.980000004</v>
      </c>
      <c r="F9" s="192">
        <f t="shared" si="0"/>
        <v>83786860.640000001</v>
      </c>
      <c r="G9" s="192">
        <f t="shared" si="0"/>
        <v>127139531.58999999</v>
      </c>
    </row>
    <row r="10" spans="1:7">
      <c r="A10" s="131" t="s">
        <v>626</v>
      </c>
      <c r="B10" s="193">
        <v>208068218.34999999</v>
      </c>
      <c r="C10" s="193">
        <v>5593892.2199999997</v>
      </c>
      <c r="D10" s="194">
        <f>B10+C10</f>
        <v>213662110.56999999</v>
      </c>
      <c r="E10" s="193">
        <v>86522578.980000004</v>
      </c>
      <c r="F10" s="193">
        <v>83786860.640000001</v>
      </c>
      <c r="G10" s="194">
        <f>D10-E10</f>
        <v>127139531.58999999</v>
      </c>
    </row>
    <row r="11" spans="1:7">
      <c r="A11" s="131" t="s">
        <v>627</v>
      </c>
      <c r="B11" s="194"/>
      <c r="C11" s="194"/>
      <c r="D11" s="194">
        <f>B11+C11</f>
        <v>0</v>
      </c>
      <c r="E11" s="194"/>
      <c r="F11" s="194"/>
      <c r="G11" s="194">
        <f>D11-E11</f>
        <v>0</v>
      </c>
    </row>
    <row r="12" spans="1:7">
      <c r="A12" s="131" t="s">
        <v>628</v>
      </c>
      <c r="B12" s="194">
        <f>B13+B14</f>
        <v>0</v>
      </c>
      <c r="C12" s="194">
        <f t="shared" ref="C12:G12" si="1">C13+C14</f>
        <v>0</v>
      </c>
      <c r="D12" s="194">
        <f t="shared" si="1"/>
        <v>0</v>
      </c>
      <c r="E12" s="194">
        <f t="shared" si="1"/>
        <v>0</v>
      </c>
      <c r="F12" s="194">
        <f t="shared" si="1"/>
        <v>0</v>
      </c>
      <c r="G12" s="194">
        <f t="shared" si="1"/>
        <v>0</v>
      </c>
    </row>
    <row r="13" spans="1:7">
      <c r="A13" s="135" t="s">
        <v>629</v>
      </c>
      <c r="B13" s="194"/>
      <c r="C13" s="194"/>
      <c r="D13" s="194">
        <f>B13+C13</f>
        <v>0</v>
      </c>
      <c r="E13" s="194"/>
      <c r="F13" s="194"/>
      <c r="G13" s="194">
        <f>D13-E13</f>
        <v>0</v>
      </c>
    </row>
    <row r="14" spans="1:7">
      <c r="A14" s="135" t="s">
        <v>630</v>
      </c>
      <c r="B14" s="194"/>
      <c r="C14" s="194"/>
      <c r="D14" s="194">
        <f>B14+C14</f>
        <v>0</v>
      </c>
      <c r="E14" s="194"/>
      <c r="F14" s="194"/>
      <c r="G14" s="194">
        <f>D14-E14</f>
        <v>0</v>
      </c>
    </row>
    <row r="15" spans="1:7">
      <c r="A15" s="131" t="s">
        <v>631</v>
      </c>
      <c r="B15" s="194"/>
      <c r="C15" s="194"/>
      <c r="D15" s="194">
        <f>B15+C15</f>
        <v>0</v>
      </c>
      <c r="E15" s="194"/>
      <c r="F15" s="194"/>
      <c r="G15" s="194">
        <f>D15-E15</f>
        <v>0</v>
      </c>
    </row>
    <row r="16" spans="1:7" ht="30">
      <c r="A16" s="186" t="s">
        <v>632</v>
      </c>
      <c r="B16" s="194">
        <f>B17+B18</f>
        <v>0</v>
      </c>
      <c r="C16" s="194">
        <f t="shared" ref="C16:G16" si="2">C17+C18</f>
        <v>0</v>
      </c>
      <c r="D16" s="194">
        <f t="shared" si="2"/>
        <v>0</v>
      </c>
      <c r="E16" s="194">
        <f t="shared" si="2"/>
        <v>0</v>
      </c>
      <c r="F16" s="194">
        <f t="shared" si="2"/>
        <v>0</v>
      </c>
      <c r="G16" s="194">
        <f t="shared" si="2"/>
        <v>0</v>
      </c>
    </row>
    <row r="17" spans="1:7">
      <c r="A17" s="135" t="s">
        <v>633</v>
      </c>
      <c r="B17" s="194"/>
      <c r="C17" s="194"/>
      <c r="D17" s="194">
        <f>B17+C17</f>
        <v>0</v>
      </c>
      <c r="E17" s="194"/>
      <c r="F17" s="194"/>
      <c r="G17" s="194">
        <f>D17-E17</f>
        <v>0</v>
      </c>
    </row>
    <row r="18" spans="1:7">
      <c r="A18" s="135" t="s">
        <v>634</v>
      </c>
      <c r="B18" s="194"/>
      <c r="C18" s="194"/>
      <c r="D18" s="194">
        <f>B18+C18</f>
        <v>0</v>
      </c>
      <c r="E18" s="194"/>
      <c r="F18" s="194"/>
      <c r="G18" s="194">
        <f>D18-E18</f>
        <v>0</v>
      </c>
    </row>
    <row r="19" spans="1:7">
      <c r="A19" s="131" t="s">
        <v>635</v>
      </c>
      <c r="B19" s="194"/>
      <c r="C19" s="194"/>
      <c r="D19" s="194">
        <f>B19+C19</f>
        <v>0</v>
      </c>
      <c r="E19" s="194"/>
      <c r="F19" s="194"/>
      <c r="G19" s="194">
        <f>D19-E19</f>
        <v>0</v>
      </c>
    </row>
    <row r="20" spans="1:7">
      <c r="A20" s="132"/>
      <c r="B20" s="195"/>
      <c r="C20" s="195"/>
      <c r="D20" s="195"/>
      <c r="E20" s="195"/>
      <c r="F20" s="195"/>
      <c r="G20" s="195"/>
    </row>
    <row r="21" spans="1:7">
      <c r="A21" s="196" t="s">
        <v>636</v>
      </c>
      <c r="B21" s="192">
        <f>B22+B23+B24+B27+B28+B31</f>
        <v>1500000</v>
      </c>
      <c r="C21" s="192">
        <f t="shared" ref="C21:G21" si="3">C22+C23+C24+C27+C28+C31</f>
        <v>0</v>
      </c>
      <c r="D21" s="192">
        <f t="shared" si="3"/>
        <v>1500000</v>
      </c>
      <c r="E21" s="192">
        <f t="shared" si="3"/>
        <v>1425708</v>
      </c>
      <c r="F21" s="192">
        <f t="shared" si="3"/>
        <v>1425708</v>
      </c>
      <c r="G21" s="192">
        <f t="shared" si="3"/>
        <v>74292</v>
      </c>
    </row>
    <row r="22" spans="1:7">
      <c r="A22" s="131" t="s">
        <v>626</v>
      </c>
      <c r="B22" s="193">
        <v>1500000</v>
      </c>
      <c r="C22" s="193">
        <v>0</v>
      </c>
      <c r="D22" s="194">
        <f>B22+C22</f>
        <v>1500000</v>
      </c>
      <c r="E22" s="193">
        <v>1425708</v>
      </c>
      <c r="F22" s="193">
        <v>1425708</v>
      </c>
      <c r="G22" s="194">
        <f>D22-E22</f>
        <v>74292</v>
      </c>
    </row>
    <row r="23" spans="1:7">
      <c r="A23" s="131" t="s">
        <v>627</v>
      </c>
      <c r="B23" s="194"/>
      <c r="C23" s="194"/>
      <c r="D23" s="194">
        <f>B23+C23</f>
        <v>0</v>
      </c>
      <c r="E23" s="194"/>
      <c r="F23" s="194"/>
      <c r="G23" s="194">
        <f>D23-E23</f>
        <v>0</v>
      </c>
    </row>
    <row r="24" spans="1:7">
      <c r="A24" s="131" t="s">
        <v>628</v>
      </c>
      <c r="B24" s="194">
        <f>B25+B26</f>
        <v>0</v>
      </c>
      <c r="C24" s="194">
        <f>C25+C26</f>
        <v>0</v>
      </c>
      <c r="D24" s="194">
        <f>D25+D26</f>
        <v>0</v>
      </c>
      <c r="E24" s="194">
        <f t="shared" ref="E24:G24" si="4">E25+E26</f>
        <v>0</v>
      </c>
      <c r="F24" s="194">
        <f t="shared" si="4"/>
        <v>0</v>
      </c>
      <c r="G24" s="194">
        <f t="shared" si="4"/>
        <v>0</v>
      </c>
    </row>
    <row r="25" spans="1:7">
      <c r="A25" s="135" t="s">
        <v>629</v>
      </c>
      <c r="B25" s="194"/>
      <c r="C25" s="194"/>
      <c r="D25" s="194">
        <f>B25+C25</f>
        <v>0</v>
      </c>
      <c r="E25" s="194"/>
      <c r="F25" s="194"/>
      <c r="G25" s="194">
        <f>D25-E25</f>
        <v>0</v>
      </c>
    </row>
    <row r="26" spans="1:7">
      <c r="A26" s="135" t="s">
        <v>630</v>
      </c>
      <c r="B26" s="194"/>
      <c r="C26" s="194"/>
      <c r="D26" s="194">
        <f>B26+C26</f>
        <v>0</v>
      </c>
      <c r="E26" s="194"/>
      <c r="F26" s="194"/>
      <c r="G26" s="194">
        <f>D26-E26</f>
        <v>0</v>
      </c>
    </row>
    <row r="27" spans="1:7">
      <c r="A27" s="131" t="s">
        <v>631</v>
      </c>
      <c r="B27" s="194"/>
      <c r="C27" s="194"/>
      <c r="D27" s="194"/>
      <c r="E27" s="194"/>
      <c r="F27" s="194"/>
      <c r="G27" s="194"/>
    </row>
    <row r="28" spans="1:7" ht="30">
      <c r="A28" s="186" t="s">
        <v>632</v>
      </c>
      <c r="B28" s="194">
        <f>B29+B30</f>
        <v>0</v>
      </c>
      <c r="C28" s="194">
        <f t="shared" ref="C28:G28" si="5">C29+C30</f>
        <v>0</v>
      </c>
      <c r="D28" s="194">
        <f t="shared" si="5"/>
        <v>0</v>
      </c>
      <c r="E28" s="194">
        <f t="shared" si="5"/>
        <v>0</v>
      </c>
      <c r="F28" s="194">
        <f t="shared" si="5"/>
        <v>0</v>
      </c>
      <c r="G28" s="194">
        <f t="shared" si="5"/>
        <v>0</v>
      </c>
    </row>
    <row r="29" spans="1:7">
      <c r="A29" s="135" t="s">
        <v>633</v>
      </c>
      <c r="B29" s="194"/>
      <c r="C29" s="194"/>
      <c r="D29" s="194">
        <f>B29+C29</f>
        <v>0</v>
      </c>
      <c r="E29" s="194"/>
      <c r="F29" s="194"/>
      <c r="G29" s="194">
        <f>D29-E29</f>
        <v>0</v>
      </c>
    </row>
    <row r="30" spans="1:7">
      <c r="A30" s="135" t="s">
        <v>634</v>
      </c>
      <c r="B30" s="194"/>
      <c r="C30" s="194"/>
      <c r="D30" s="194">
        <f>B30+C30</f>
        <v>0</v>
      </c>
      <c r="E30" s="194"/>
      <c r="F30" s="194"/>
      <c r="G30" s="194">
        <f>D30-E30</f>
        <v>0</v>
      </c>
    </row>
    <row r="31" spans="1:7">
      <c r="A31" s="131" t="s">
        <v>635</v>
      </c>
      <c r="B31" s="194"/>
      <c r="C31" s="194"/>
      <c r="D31" s="194">
        <f>B31+C31</f>
        <v>0</v>
      </c>
      <c r="E31" s="194"/>
      <c r="F31" s="194"/>
      <c r="G31" s="194">
        <f>D31-E31</f>
        <v>0</v>
      </c>
    </row>
    <row r="32" spans="1:7">
      <c r="A32" s="132"/>
      <c r="B32" s="195"/>
      <c r="C32" s="195"/>
      <c r="D32" s="195"/>
      <c r="E32" s="195"/>
      <c r="F32" s="195"/>
      <c r="G32" s="195"/>
    </row>
    <row r="33" spans="1:7">
      <c r="A33" s="133" t="s">
        <v>637</v>
      </c>
      <c r="B33" s="192">
        <f>B9+B21</f>
        <v>209568218.34999999</v>
      </c>
      <c r="C33" s="192">
        <f t="shared" ref="C33:G33" si="6">C9+C21</f>
        <v>5593892.2199999997</v>
      </c>
      <c r="D33" s="192">
        <f t="shared" si="6"/>
        <v>215162110.56999999</v>
      </c>
      <c r="E33" s="192">
        <f t="shared" si="6"/>
        <v>87948286.980000004</v>
      </c>
      <c r="F33" s="192">
        <f t="shared" si="6"/>
        <v>85212568.640000001</v>
      </c>
      <c r="G33" s="192">
        <f t="shared" si="6"/>
        <v>127213823.58999999</v>
      </c>
    </row>
    <row r="34" spans="1:7">
      <c r="A34" s="157"/>
      <c r="B34" s="197"/>
      <c r="C34" s="197"/>
      <c r="D34" s="197"/>
      <c r="E34" s="197"/>
      <c r="F34" s="197"/>
      <c r="G34" s="19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2021-07-27T20:15:40Z</dcterms:modified>
</cp:coreProperties>
</file>